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Новая папка\"/>
    </mc:Choice>
  </mc:AlternateContent>
  <xr:revisionPtr revIDLastSave="0" documentId="13_ncr:1_{41C47E2B-7139-42B0-BD98-72D83C63215E}" xr6:coauthVersionLast="37" xr6:coauthVersionMax="37" xr10:uidLastSave="{00000000-0000-0000-0000-000000000000}"/>
  <bookViews>
    <workbookView xWindow="-15" yWindow="45" windowWidth="12240" windowHeight="12390" firstSheet="8" activeTab="8" xr2:uid="{00000000-000D-0000-FFFF-FFFF00000000}"/>
  </bookViews>
  <sheets>
    <sheet name="1 день" sheetId="77" r:id="rId1"/>
    <sheet name="2-день" sheetId="76" r:id="rId2"/>
    <sheet name="3-день" sheetId="75" r:id="rId3"/>
    <sheet name="4-день" sheetId="74" r:id="rId4"/>
    <sheet name="5-день" sheetId="73" r:id="rId5"/>
    <sheet name="6-день" sheetId="72" r:id="rId6"/>
    <sheet name="7-день" sheetId="71" r:id="rId7"/>
    <sheet name="8-день" sheetId="70" r:id="rId8"/>
    <sheet name="9-день" sheetId="69" r:id="rId9"/>
    <sheet name="10-день" sheetId="48" r:id="rId10"/>
    <sheet name="НАКОПИТЕЛЬНАЯ" sheetId="66" r:id="rId11"/>
    <sheet name="потребность в пищевых вещ." sheetId="79" r:id="rId12"/>
    <sheet name="Лист1" sheetId="80" r:id="rId13"/>
    <sheet name="Лист3" sheetId="81" r:id="rId14"/>
  </sheets>
  <definedNames>
    <definedName name="Соусы" localSheetId="0">#REF!</definedName>
    <definedName name="Соусы" localSheetId="1">#REF!</definedName>
    <definedName name="Соусы" localSheetId="2">#REF!</definedName>
    <definedName name="Соусы" localSheetId="3">#REF!</definedName>
    <definedName name="Соусы" localSheetId="4">#REF!</definedName>
    <definedName name="Соусы" localSheetId="5">#REF!</definedName>
    <definedName name="Соусы" localSheetId="6">#REF!</definedName>
    <definedName name="Соусы" localSheetId="7">#REF!</definedName>
    <definedName name="Соусы" localSheetId="8">#REF!</definedName>
    <definedName name="Соусы">#REF!</definedName>
  </definedNames>
  <calcPr calcId="179021"/>
</workbook>
</file>

<file path=xl/calcChain.xml><?xml version="1.0" encoding="utf-8"?>
<calcChain xmlns="http://schemas.openxmlformats.org/spreadsheetml/2006/main">
  <c r="N42" i="66" l="1"/>
  <c r="N44" i="66" s="1"/>
  <c r="M42" i="66"/>
  <c r="M44" i="66" s="1"/>
  <c r="L42" i="66"/>
  <c r="L44" i="66" s="1"/>
  <c r="K42" i="66"/>
  <c r="K44" i="66" s="1"/>
  <c r="J42" i="66"/>
  <c r="J44" i="66" s="1"/>
  <c r="I42" i="66"/>
  <c r="I44" i="66" s="1"/>
  <c r="N19" i="66" l="1"/>
  <c r="N21" i="66" s="1"/>
  <c r="M19" i="66"/>
  <c r="M21" i="66" s="1"/>
  <c r="L19" i="66"/>
  <c r="L21" i="66" s="1"/>
  <c r="K19" i="66"/>
  <c r="K21" i="66" s="1"/>
  <c r="J19" i="66"/>
  <c r="J21" i="66" s="1"/>
  <c r="I19" i="66"/>
  <c r="I21" i="66" s="1"/>
  <c r="Q59" i="69"/>
  <c r="F47" i="69"/>
  <c r="Q62" i="70"/>
  <c r="P62" i="70"/>
  <c r="O62" i="70"/>
  <c r="N62" i="70"/>
  <c r="M62" i="70"/>
  <c r="L62" i="70"/>
  <c r="K62" i="70"/>
  <c r="I62" i="70"/>
  <c r="H62" i="70"/>
  <c r="G62" i="70"/>
  <c r="F62" i="70"/>
  <c r="E62" i="70"/>
  <c r="M48" i="71" l="1"/>
  <c r="L59" i="71"/>
  <c r="L48" i="71"/>
  <c r="I48" i="71"/>
  <c r="K72" i="73"/>
  <c r="K60" i="73"/>
  <c r="K49" i="73"/>
  <c r="L49" i="73" l="1"/>
  <c r="M49" i="73"/>
  <c r="N49" i="73"/>
  <c r="O49" i="73"/>
  <c r="P49" i="73"/>
  <c r="Q49" i="73"/>
  <c r="L76" i="75" l="1"/>
  <c r="K68" i="48" l="1"/>
  <c r="K57" i="48"/>
  <c r="Q68" i="48" l="1"/>
  <c r="P68" i="48"/>
  <c r="O68" i="48"/>
  <c r="N68" i="48"/>
  <c r="M68" i="48"/>
  <c r="L68" i="48"/>
  <c r="Q62" i="48"/>
  <c r="P62" i="48"/>
  <c r="O62" i="48"/>
  <c r="N62" i="48"/>
  <c r="M62" i="48"/>
  <c r="L62" i="48"/>
  <c r="Q57" i="48"/>
  <c r="P57" i="48"/>
  <c r="O57" i="48"/>
  <c r="N57" i="48"/>
  <c r="M57" i="48"/>
  <c r="L57" i="48"/>
  <c r="Q49" i="48"/>
  <c r="P49" i="48"/>
  <c r="O49" i="48"/>
  <c r="N49" i="48"/>
  <c r="M49" i="48"/>
  <c r="L49" i="48"/>
  <c r="Q46" i="48"/>
  <c r="P46" i="48"/>
  <c r="O46" i="48"/>
  <c r="N46" i="48"/>
  <c r="M46" i="48"/>
  <c r="L46" i="48"/>
  <c r="Q65" i="73"/>
  <c r="P65" i="73"/>
  <c r="O65" i="73"/>
  <c r="N65" i="73"/>
  <c r="L65" i="73"/>
  <c r="M65" i="73"/>
  <c r="L72" i="77"/>
  <c r="Q65" i="77"/>
  <c r="Q72" i="77" s="1"/>
  <c r="P65" i="77"/>
  <c r="P72" i="77" s="1"/>
  <c r="O65" i="77"/>
  <c r="O72" i="77" s="1"/>
  <c r="N65" i="77"/>
  <c r="N72" i="77" s="1"/>
  <c r="M65" i="77"/>
  <c r="M72" i="77" s="1"/>
  <c r="L65" i="77"/>
  <c r="Q61" i="77"/>
  <c r="P61" i="77"/>
  <c r="O61" i="77"/>
  <c r="N61" i="77"/>
  <c r="M61" i="77"/>
  <c r="L61" i="77"/>
  <c r="Q49" i="77"/>
  <c r="P49" i="77"/>
  <c r="O49" i="77"/>
  <c r="N49" i="77"/>
  <c r="M49" i="77"/>
  <c r="L49" i="77"/>
  <c r="Q64" i="69"/>
  <c r="P64" i="69"/>
  <c r="O64" i="69"/>
  <c r="N64" i="69"/>
  <c r="M64" i="69"/>
  <c r="L64" i="69"/>
  <c r="P59" i="69"/>
  <c r="O59" i="69"/>
  <c r="N59" i="69"/>
  <c r="M59" i="69"/>
  <c r="L59" i="69"/>
  <c r="Q47" i="69"/>
  <c r="P47" i="69"/>
  <c r="O47" i="69"/>
  <c r="N47" i="69"/>
  <c r="M47" i="69"/>
  <c r="L47" i="69"/>
  <c r="Q68" i="70"/>
  <c r="P68" i="70"/>
  <c r="O68" i="70"/>
  <c r="N68" i="70"/>
  <c r="M68" i="70"/>
  <c r="L68" i="70"/>
  <c r="Q58" i="70"/>
  <c r="P58" i="70"/>
  <c r="O58" i="70"/>
  <c r="N58" i="70"/>
  <c r="M58" i="70"/>
  <c r="L58" i="70"/>
  <c r="Q46" i="70"/>
  <c r="P46" i="70"/>
  <c r="O46" i="70"/>
  <c r="N46" i="70"/>
  <c r="M46" i="70"/>
  <c r="L46" i="70"/>
  <c r="Q70" i="71"/>
  <c r="P70" i="71"/>
  <c r="O70" i="71"/>
  <c r="N70" i="71"/>
  <c r="M70" i="71"/>
  <c r="L70" i="71"/>
  <c r="Q63" i="71"/>
  <c r="P63" i="71"/>
  <c r="O63" i="71"/>
  <c r="N63" i="71"/>
  <c r="M63" i="71"/>
  <c r="L63" i="71"/>
  <c r="Q59" i="71"/>
  <c r="P59" i="71"/>
  <c r="O59" i="71"/>
  <c r="N59" i="71"/>
  <c r="M59" i="71"/>
  <c r="Q48" i="71"/>
  <c r="P48" i="71"/>
  <c r="O48" i="71"/>
  <c r="N48" i="71"/>
  <c r="Q72" i="72"/>
  <c r="P72" i="72"/>
  <c r="O72" i="72"/>
  <c r="N72" i="72"/>
  <c r="M72" i="72"/>
  <c r="L72" i="72"/>
  <c r="Q65" i="72"/>
  <c r="P65" i="72"/>
  <c r="O65" i="72"/>
  <c r="N65" i="72"/>
  <c r="M65" i="72"/>
  <c r="L65" i="72"/>
  <c r="Q61" i="72"/>
  <c r="P61" i="72"/>
  <c r="O61" i="72"/>
  <c r="N61" i="72"/>
  <c r="M61" i="72"/>
  <c r="L61" i="72"/>
  <c r="Q49" i="72"/>
  <c r="P49" i="72"/>
  <c r="O49" i="72"/>
  <c r="N49" i="72"/>
  <c r="M49" i="72"/>
  <c r="L49" i="72"/>
  <c r="Q72" i="73"/>
  <c r="P72" i="73"/>
  <c r="O72" i="73"/>
  <c r="N72" i="73"/>
  <c r="M72" i="73"/>
  <c r="L72" i="73"/>
  <c r="Q60" i="73"/>
  <c r="P60" i="73"/>
  <c r="O60" i="73"/>
  <c r="N60" i="73"/>
  <c r="M60" i="73"/>
  <c r="L60" i="73"/>
  <c r="Q72" i="74"/>
  <c r="P72" i="74"/>
  <c r="O72" i="74"/>
  <c r="N72" i="74"/>
  <c r="M72" i="74"/>
  <c r="L72" i="74"/>
  <c r="Q65" i="74"/>
  <c r="P65" i="74"/>
  <c r="O65" i="74"/>
  <c r="N65" i="74"/>
  <c r="M65" i="74"/>
  <c r="L65" i="74"/>
  <c r="Q61" i="74"/>
  <c r="P61" i="74"/>
  <c r="O61" i="74"/>
  <c r="N61" i="74"/>
  <c r="M61" i="74"/>
  <c r="L61" i="74"/>
  <c r="Q49" i="74"/>
  <c r="P49" i="74"/>
  <c r="O49" i="74"/>
  <c r="N49" i="74"/>
  <c r="M49" i="74"/>
  <c r="L49" i="74"/>
  <c r="Q72" i="76"/>
  <c r="P72" i="76"/>
  <c r="O72" i="76"/>
  <c r="N72" i="76"/>
  <c r="M72" i="76"/>
  <c r="L72" i="76"/>
  <c r="Q66" i="76"/>
  <c r="P66" i="76"/>
  <c r="O66" i="76"/>
  <c r="N66" i="76"/>
  <c r="M66" i="76"/>
  <c r="L66" i="76"/>
  <c r="Q61" i="76"/>
  <c r="P61" i="76"/>
  <c r="O61" i="76"/>
  <c r="N61" i="76"/>
  <c r="M61" i="76"/>
  <c r="L61" i="76"/>
  <c r="Q49" i="76"/>
  <c r="P49" i="76"/>
  <c r="O49" i="76"/>
  <c r="N49" i="76"/>
  <c r="M49" i="76"/>
  <c r="L49" i="76"/>
  <c r="Q76" i="75"/>
  <c r="P76" i="75"/>
  <c r="O76" i="75"/>
  <c r="N76" i="75"/>
  <c r="M76" i="75"/>
  <c r="Q69" i="75"/>
  <c r="P69" i="75"/>
  <c r="O69" i="75"/>
  <c r="N69" i="75"/>
  <c r="M69" i="75"/>
  <c r="L69" i="75"/>
  <c r="Q63" i="75"/>
  <c r="P63" i="75"/>
  <c r="O63" i="75"/>
  <c r="N63" i="75"/>
  <c r="M63" i="75"/>
  <c r="L63" i="75"/>
  <c r="Q51" i="75"/>
  <c r="P51" i="75"/>
  <c r="O51" i="75"/>
  <c r="N51" i="75"/>
  <c r="M51" i="75"/>
  <c r="L51" i="75"/>
  <c r="J37" i="69"/>
  <c r="I35" i="69"/>
  <c r="H35" i="69"/>
  <c r="G35" i="69"/>
  <c r="F35" i="69"/>
  <c r="I29" i="69"/>
  <c r="H29" i="69"/>
  <c r="I24" i="69"/>
  <c r="H24" i="69"/>
  <c r="G24" i="69"/>
  <c r="F24" i="69"/>
  <c r="H12" i="69"/>
  <c r="G12" i="69"/>
  <c r="F12" i="69"/>
  <c r="I12" i="69"/>
  <c r="Q34" i="70"/>
  <c r="P34" i="70"/>
  <c r="O34" i="70"/>
  <c r="N34" i="70"/>
  <c r="Q24" i="70"/>
  <c r="O24" i="70"/>
  <c r="N24" i="70"/>
  <c r="P24" i="70"/>
  <c r="Q12" i="70"/>
  <c r="P12" i="70"/>
  <c r="O12" i="70"/>
  <c r="N12" i="70"/>
  <c r="M12" i="70"/>
  <c r="M34" i="70"/>
  <c r="H34" i="70"/>
  <c r="F34" i="70"/>
  <c r="F12" i="70"/>
  <c r="I34" i="70"/>
  <c r="I28" i="70"/>
  <c r="I24" i="70"/>
  <c r="I12" i="70"/>
  <c r="J36" i="70"/>
  <c r="M13" i="71" l="1"/>
  <c r="Q35" i="71"/>
  <c r="P35" i="71"/>
  <c r="O35" i="71"/>
  <c r="N35" i="71"/>
  <c r="Q24" i="71"/>
  <c r="P24" i="71"/>
  <c r="O24" i="71"/>
  <c r="N24" i="71"/>
  <c r="Q13" i="71"/>
  <c r="P13" i="71"/>
  <c r="O13" i="71"/>
  <c r="N13" i="71"/>
  <c r="L24" i="71"/>
  <c r="L13" i="71"/>
  <c r="K35" i="71"/>
  <c r="K24" i="71"/>
  <c r="K13" i="71"/>
  <c r="I35" i="71"/>
  <c r="I24" i="71"/>
  <c r="H24" i="71"/>
  <c r="G24" i="71"/>
  <c r="F24" i="71"/>
  <c r="H13" i="71"/>
  <c r="G13" i="71"/>
  <c r="F13" i="71"/>
  <c r="I13" i="71"/>
  <c r="J37" i="71" l="1"/>
  <c r="P36" i="72"/>
  <c r="P29" i="72"/>
  <c r="P25" i="72"/>
  <c r="P13" i="72"/>
  <c r="O25" i="72"/>
  <c r="N36" i="72"/>
  <c r="N13" i="72"/>
  <c r="N25" i="72"/>
  <c r="L36" i="72" l="1"/>
  <c r="Q13" i="72"/>
  <c r="O13" i="72"/>
  <c r="M13" i="72"/>
  <c r="L13" i="72"/>
  <c r="J38" i="72"/>
  <c r="O13" i="73"/>
  <c r="Q24" i="73"/>
  <c r="P24" i="73"/>
  <c r="Q13" i="73"/>
  <c r="P13" i="73"/>
  <c r="O36" i="73"/>
  <c r="O24" i="73"/>
  <c r="N36" i="73"/>
  <c r="N24" i="73"/>
  <c r="N13" i="73"/>
  <c r="M13" i="73"/>
  <c r="L24" i="73"/>
  <c r="L13" i="73"/>
  <c r="J38" i="73"/>
  <c r="O25" i="74"/>
  <c r="O13" i="74"/>
  <c r="O36" i="74"/>
  <c r="N36" i="74"/>
  <c r="N25" i="74"/>
  <c r="N13" i="74"/>
  <c r="M25" i="74"/>
  <c r="M13" i="74"/>
  <c r="J38" i="74" l="1"/>
  <c r="M36" i="74"/>
  <c r="L13" i="74"/>
  <c r="Q38" i="75" l="1"/>
  <c r="P38" i="75"/>
  <c r="O38" i="75"/>
  <c r="N38" i="75"/>
  <c r="M38" i="75"/>
  <c r="L38" i="75"/>
  <c r="I38" i="75"/>
  <c r="H38" i="75"/>
  <c r="N31" i="75"/>
  <c r="L31" i="75"/>
  <c r="Q31" i="75"/>
  <c r="P31" i="75"/>
  <c r="O31" i="75"/>
  <c r="M31" i="75"/>
  <c r="I31" i="75"/>
  <c r="H31" i="75"/>
  <c r="G31" i="75"/>
  <c r="G25" i="75"/>
  <c r="F25" i="75"/>
  <c r="I25" i="75"/>
  <c r="H25" i="75"/>
  <c r="Q25" i="75"/>
  <c r="P25" i="75"/>
  <c r="N25" i="75"/>
  <c r="O25" i="75"/>
  <c r="O13" i="75"/>
  <c r="N13" i="75"/>
  <c r="L13" i="75"/>
  <c r="Q36" i="76"/>
  <c r="P36" i="76"/>
  <c r="O36" i="76"/>
  <c r="N36" i="76"/>
  <c r="M36" i="76"/>
  <c r="L36" i="76"/>
  <c r="K36" i="76"/>
  <c r="Q30" i="76"/>
  <c r="P30" i="76"/>
  <c r="O30" i="76"/>
  <c r="N30" i="76"/>
  <c r="M30" i="76"/>
  <c r="L30" i="76"/>
  <c r="Q25" i="76"/>
  <c r="P25" i="76"/>
  <c r="O25" i="76"/>
  <c r="N25" i="76"/>
  <c r="M25" i="76"/>
  <c r="L25" i="76"/>
  <c r="Q13" i="76"/>
  <c r="P13" i="76"/>
  <c r="O13" i="76"/>
  <c r="N13" i="76"/>
  <c r="M13" i="76"/>
  <c r="L13" i="76"/>
  <c r="O25" i="77"/>
  <c r="M25" i="77"/>
  <c r="M13" i="77"/>
  <c r="L36" i="77"/>
  <c r="L13" i="77"/>
  <c r="Q13" i="77"/>
  <c r="P13" i="77"/>
  <c r="O13" i="77"/>
  <c r="N13" i="77"/>
  <c r="J40" i="75"/>
  <c r="J36" i="77" l="1"/>
  <c r="J38" i="77" s="1"/>
  <c r="J36" i="76"/>
  <c r="J38" i="76" s="1"/>
  <c r="E35" i="69" l="1"/>
  <c r="H42" i="66" l="1"/>
  <c r="H44" i="66" s="1"/>
  <c r="G42" i="66"/>
  <c r="G44" i="66" s="1"/>
  <c r="F42" i="66"/>
  <c r="F44" i="66" s="1"/>
  <c r="E42" i="66"/>
  <c r="E44" i="66" s="1"/>
  <c r="D42" i="66"/>
  <c r="D44" i="66" s="1"/>
  <c r="C42" i="66"/>
  <c r="C44" i="66" s="1"/>
  <c r="K72" i="77"/>
  <c r="I72" i="77"/>
  <c r="H72" i="77"/>
  <c r="G72" i="77"/>
  <c r="F72" i="77"/>
  <c r="E72" i="77"/>
  <c r="K65" i="77"/>
  <c r="I65" i="77"/>
  <c r="H65" i="77"/>
  <c r="G65" i="77"/>
  <c r="F65" i="77"/>
  <c r="E65" i="77"/>
  <c r="K61" i="77"/>
  <c r="I61" i="77"/>
  <c r="H61" i="77"/>
  <c r="G61" i="77"/>
  <c r="F61" i="77"/>
  <c r="E61" i="77"/>
  <c r="K49" i="77"/>
  <c r="I49" i="77"/>
  <c r="H49" i="77"/>
  <c r="G49" i="77"/>
  <c r="F49" i="77"/>
  <c r="E49" i="77"/>
  <c r="K36" i="77"/>
  <c r="I36" i="77"/>
  <c r="H36" i="77"/>
  <c r="G36" i="77"/>
  <c r="F36" i="77"/>
  <c r="E36" i="77"/>
  <c r="K29" i="77"/>
  <c r="I29" i="77"/>
  <c r="H29" i="77"/>
  <c r="G29" i="77"/>
  <c r="F29" i="77"/>
  <c r="E29" i="77"/>
  <c r="K25" i="77"/>
  <c r="I25" i="77"/>
  <c r="H25" i="77"/>
  <c r="G25" i="77"/>
  <c r="F25" i="77"/>
  <c r="E25" i="77"/>
  <c r="K13" i="77"/>
  <c r="I13" i="77"/>
  <c r="H13" i="77"/>
  <c r="G13" i="77"/>
  <c r="F13" i="77"/>
  <c r="E13" i="77"/>
  <c r="J74" i="77"/>
  <c r="Q52" i="77"/>
  <c r="Q74" i="77" s="1"/>
  <c r="P52" i="77"/>
  <c r="P74" i="77" s="1"/>
  <c r="O52" i="77"/>
  <c r="O74" i="77" s="1"/>
  <c r="N52" i="77"/>
  <c r="N74" i="77" s="1"/>
  <c r="M52" i="77"/>
  <c r="M74" i="77" s="1"/>
  <c r="L52" i="77"/>
  <c r="L74" i="77" s="1"/>
  <c r="K52" i="77"/>
  <c r="I52" i="77"/>
  <c r="H52" i="77"/>
  <c r="F52" i="77"/>
  <c r="Q36" i="77"/>
  <c r="P36" i="77"/>
  <c r="O36" i="77"/>
  <c r="N36" i="77"/>
  <c r="M36" i="77"/>
  <c r="Q25" i="77"/>
  <c r="P25" i="77"/>
  <c r="N25" i="77"/>
  <c r="L25" i="77"/>
  <c r="Q16" i="77"/>
  <c r="P16" i="77"/>
  <c r="O16" i="77"/>
  <c r="N16" i="77"/>
  <c r="M16" i="77"/>
  <c r="L16" i="77"/>
  <c r="K16" i="77"/>
  <c r="I16" i="77"/>
  <c r="H16" i="77"/>
  <c r="F16" i="77"/>
  <c r="K72" i="76"/>
  <c r="I72" i="76"/>
  <c r="H72" i="76"/>
  <c r="G72" i="76"/>
  <c r="F72" i="76"/>
  <c r="E72" i="76"/>
  <c r="K66" i="76"/>
  <c r="I66" i="76"/>
  <c r="H66" i="76"/>
  <c r="G66" i="76"/>
  <c r="F66" i="76"/>
  <c r="E66" i="76"/>
  <c r="K61" i="76"/>
  <c r="I61" i="76"/>
  <c r="H61" i="76"/>
  <c r="G61" i="76"/>
  <c r="F61" i="76"/>
  <c r="E61" i="76"/>
  <c r="K25" i="76"/>
  <c r="I25" i="76"/>
  <c r="H25" i="76"/>
  <c r="G25" i="76"/>
  <c r="F25" i="76"/>
  <c r="E25" i="76"/>
  <c r="K49" i="76"/>
  <c r="I49" i="76"/>
  <c r="H49" i="76"/>
  <c r="G49" i="76"/>
  <c r="F49" i="76"/>
  <c r="I36" i="76"/>
  <c r="H36" i="76"/>
  <c r="G36" i="76"/>
  <c r="F36" i="76"/>
  <c r="E36" i="76"/>
  <c r="K30" i="76"/>
  <c r="I30" i="76"/>
  <c r="H30" i="76"/>
  <c r="G30" i="76"/>
  <c r="F30" i="76"/>
  <c r="E30" i="76"/>
  <c r="K13" i="76"/>
  <c r="I13" i="76"/>
  <c r="H13" i="76"/>
  <c r="G13" i="76"/>
  <c r="F13" i="76"/>
  <c r="E13" i="76"/>
  <c r="J74" i="76"/>
  <c r="Q52" i="76"/>
  <c r="Q74" i="76" s="1"/>
  <c r="P52" i="76"/>
  <c r="P74" i="76" s="1"/>
  <c r="O52" i="76"/>
  <c r="O74" i="76" s="1"/>
  <c r="N52" i="76"/>
  <c r="N74" i="76" s="1"/>
  <c r="M52" i="76"/>
  <c r="M74" i="76" s="1"/>
  <c r="L52" i="76"/>
  <c r="L74" i="76" s="1"/>
  <c r="K52" i="76"/>
  <c r="I52" i="76"/>
  <c r="H52" i="76"/>
  <c r="F52" i="76"/>
  <c r="Q16" i="76"/>
  <c r="Q38" i="76" s="1"/>
  <c r="P16" i="76"/>
  <c r="P38" i="76" s="1"/>
  <c r="O16" i="76"/>
  <c r="N16" i="76"/>
  <c r="N38" i="76" s="1"/>
  <c r="M16" i="76"/>
  <c r="M38" i="76" s="1"/>
  <c r="L16" i="76"/>
  <c r="L38" i="76" s="1"/>
  <c r="K16" i="76"/>
  <c r="I16" i="76"/>
  <c r="H16" i="76"/>
  <c r="F16" i="76"/>
  <c r="K76" i="75"/>
  <c r="I76" i="75"/>
  <c r="H76" i="75"/>
  <c r="G76" i="75"/>
  <c r="F76" i="75"/>
  <c r="E76" i="75"/>
  <c r="K69" i="75"/>
  <c r="I69" i="75"/>
  <c r="H69" i="75"/>
  <c r="G69" i="75"/>
  <c r="F69" i="75"/>
  <c r="K31" i="75"/>
  <c r="F31" i="75"/>
  <c r="K63" i="75"/>
  <c r="I63" i="75"/>
  <c r="H63" i="75"/>
  <c r="G63" i="75"/>
  <c r="F63" i="75"/>
  <c r="E63" i="75"/>
  <c r="K51" i="75"/>
  <c r="I51" i="75"/>
  <c r="H51" i="75"/>
  <c r="G51" i="75"/>
  <c r="F51" i="75"/>
  <c r="E51" i="75"/>
  <c r="K38" i="75"/>
  <c r="G38" i="75"/>
  <c r="F38" i="75"/>
  <c r="E38" i="75"/>
  <c r="K25" i="75"/>
  <c r="E25" i="75"/>
  <c r="K13" i="75"/>
  <c r="I13" i="75"/>
  <c r="H13" i="75"/>
  <c r="G13" i="75"/>
  <c r="F13" i="75"/>
  <c r="E13" i="75"/>
  <c r="J78" i="75"/>
  <c r="Q54" i="75"/>
  <c r="Q78" i="75" s="1"/>
  <c r="P54" i="75"/>
  <c r="P78" i="75" s="1"/>
  <c r="O54" i="75"/>
  <c r="O78" i="75" s="1"/>
  <c r="N54" i="75"/>
  <c r="N78" i="75" s="1"/>
  <c r="M54" i="75"/>
  <c r="M78" i="75" s="1"/>
  <c r="L54" i="75"/>
  <c r="L78" i="75" s="1"/>
  <c r="K54" i="75"/>
  <c r="I54" i="75"/>
  <c r="H54" i="75"/>
  <c r="F54" i="75"/>
  <c r="M25" i="75"/>
  <c r="L25" i="75"/>
  <c r="Q16" i="75"/>
  <c r="P16" i="75"/>
  <c r="O16" i="75"/>
  <c r="N16" i="75"/>
  <c r="N40" i="75" s="1"/>
  <c r="M16" i="75"/>
  <c r="L16" i="75"/>
  <c r="K16" i="75"/>
  <c r="I16" i="75"/>
  <c r="H16" i="75"/>
  <c r="F16" i="75"/>
  <c r="Q13" i="75"/>
  <c r="P13" i="75"/>
  <c r="M13" i="75"/>
  <c r="K72" i="74"/>
  <c r="I72" i="74"/>
  <c r="H72" i="74"/>
  <c r="G72" i="74"/>
  <c r="F72" i="74"/>
  <c r="E72" i="74"/>
  <c r="K65" i="74"/>
  <c r="I65" i="74"/>
  <c r="H65" i="74"/>
  <c r="G65" i="74"/>
  <c r="F65" i="74"/>
  <c r="E65" i="74"/>
  <c r="K61" i="74"/>
  <c r="I61" i="74"/>
  <c r="H61" i="74"/>
  <c r="G61" i="74"/>
  <c r="F61" i="74"/>
  <c r="E61" i="74"/>
  <c r="K49" i="74"/>
  <c r="I49" i="74"/>
  <c r="H49" i="74"/>
  <c r="G49" i="74"/>
  <c r="F49" i="74"/>
  <c r="E49" i="74"/>
  <c r="K36" i="74"/>
  <c r="I36" i="74"/>
  <c r="H36" i="74"/>
  <c r="G36" i="74"/>
  <c r="F36" i="74"/>
  <c r="E36" i="74"/>
  <c r="K29" i="74"/>
  <c r="I29" i="74"/>
  <c r="H29" i="74"/>
  <c r="G29" i="74"/>
  <c r="F29" i="74"/>
  <c r="E29" i="74"/>
  <c r="K25" i="74"/>
  <c r="I25" i="74"/>
  <c r="H25" i="74"/>
  <c r="G25" i="74"/>
  <c r="F25" i="74"/>
  <c r="E25" i="74"/>
  <c r="K13" i="74"/>
  <c r="H13" i="74"/>
  <c r="G13" i="74"/>
  <c r="F13" i="74"/>
  <c r="E13" i="74"/>
  <c r="J74" i="74"/>
  <c r="Q52" i="74"/>
  <c r="Q74" i="74" s="1"/>
  <c r="P52" i="74"/>
  <c r="P74" i="74" s="1"/>
  <c r="O52" i="74"/>
  <c r="N52" i="74"/>
  <c r="N74" i="74" s="1"/>
  <c r="M52" i="74"/>
  <c r="M74" i="74" s="1"/>
  <c r="L52" i="74"/>
  <c r="L74" i="74" s="1"/>
  <c r="K52" i="74"/>
  <c r="I52" i="74"/>
  <c r="H52" i="74"/>
  <c r="F52" i="74"/>
  <c r="Q36" i="74"/>
  <c r="P36" i="74"/>
  <c r="L36" i="74"/>
  <c r="Q29" i="74"/>
  <c r="P29" i="74"/>
  <c r="O29" i="74"/>
  <c r="N29" i="74"/>
  <c r="M29" i="74"/>
  <c r="L29" i="74"/>
  <c r="Q25" i="74"/>
  <c r="P25" i="74"/>
  <c r="L25" i="74"/>
  <c r="Q16" i="74"/>
  <c r="P16" i="74"/>
  <c r="O16" i="74"/>
  <c r="O38" i="74" s="1"/>
  <c r="N16" i="74"/>
  <c r="M16" i="74"/>
  <c r="L16" i="74"/>
  <c r="K16" i="74"/>
  <c r="I16" i="74"/>
  <c r="H16" i="74"/>
  <c r="F16" i="74"/>
  <c r="Q13" i="74"/>
  <c r="P13" i="74"/>
  <c r="I72" i="73"/>
  <c r="H72" i="73"/>
  <c r="G72" i="73"/>
  <c r="F72" i="73"/>
  <c r="E72" i="73"/>
  <c r="K29" i="73"/>
  <c r="I29" i="73"/>
  <c r="H29" i="73"/>
  <c r="G29" i="73"/>
  <c r="F29" i="73"/>
  <c r="E29" i="73"/>
  <c r="I60" i="73"/>
  <c r="H60" i="73"/>
  <c r="G60" i="73"/>
  <c r="F60" i="73"/>
  <c r="E60" i="73"/>
  <c r="I49" i="73"/>
  <c r="H49" i="73"/>
  <c r="G49" i="73"/>
  <c r="F49" i="73"/>
  <c r="E49" i="73"/>
  <c r="K13" i="73"/>
  <c r="I13" i="73"/>
  <c r="H13" i="73"/>
  <c r="G13" i="73"/>
  <c r="F13" i="73"/>
  <c r="E13" i="73"/>
  <c r="K24" i="73"/>
  <c r="I24" i="73"/>
  <c r="H24" i="73"/>
  <c r="G24" i="73"/>
  <c r="F24" i="73"/>
  <c r="E24" i="73"/>
  <c r="K36" i="73"/>
  <c r="I36" i="73"/>
  <c r="H36" i="73"/>
  <c r="G36" i="73"/>
  <c r="F36" i="73"/>
  <c r="E36" i="73"/>
  <c r="J74" i="73"/>
  <c r="K65" i="73"/>
  <c r="I65" i="73"/>
  <c r="H65" i="73"/>
  <c r="G65" i="73"/>
  <c r="F65" i="73"/>
  <c r="E65" i="73"/>
  <c r="Q52" i="73"/>
  <c r="Q74" i="73" s="1"/>
  <c r="P52" i="73"/>
  <c r="P74" i="73" s="1"/>
  <c r="O52" i="73"/>
  <c r="N52" i="73"/>
  <c r="N74" i="73" s="1"/>
  <c r="M52" i="73"/>
  <c r="M74" i="73" s="1"/>
  <c r="L52" i="73"/>
  <c r="L74" i="73" s="1"/>
  <c r="K52" i="73"/>
  <c r="K74" i="73" s="1"/>
  <c r="I52" i="73"/>
  <c r="H52" i="73"/>
  <c r="F52" i="73"/>
  <c r="Q36" i="73"/>
  <c r="P36" i="73"/>
  <c r="M36" i="73"/>
  <c r="L36" i="73"/>
  <c r="M24" i="73"/>
  <c r="Q16" i="73"/>
  <c r="P16" i="73"/>
  <c r="O16" i="73"/>
  <c r="N16" i="73"/>
  <c r="M16" i="73"/>
  <c r="L16" i="73"/>
  <c r="K16" i="73"/>
  <c r="I16" i="73"/>
  <c r="H16" i="73"/>
  <c r="F16" i="73"/>
  <c r="K72" i="72"/>
  <c r="I72" i="72"/>
  <c r="H72" i="72"/>
  <c r="G72" i="72"/>
  <c r="F72" i="72"/>
  <c r="E72" i="72"/>
  <c r="K65" i="72"/>
  <c r="I65" i="72"/>
  <c r="H65" i="72"/>
  <c r="G65" i="72"/>
  <c r="F65" i="72"/>
  <c r="E65" i="72"/>
  <c r="K61" i="72"/>
  <c r="I61" i="72"/>
  <c r="H61" i="72"/>
  <c r="G61" i="72"/>
  <c r="F61" i="72"/>
  <c r="E61" i="72"/>
  <c r="K49" i="72"/>
  <c r="I49" i="72"/>
  <c r="H49" i="72"/>
  <c r="G49" i="72"/>
  <c r="F49" i="72"/>
  <c r="E49" i="72"/>
  <c r="K36" i="72"/>
  <c r="I36" i="72"/>
  <c r="H36" i="72"/>
  <c r="G36" i="72"/>
  <c r="F36" i="72"/>
  <c r="E36" i="72"/>
  <c r="K29" i="72"/>
  <c r="I29" i="72"/>
  <c r="H29" i="72"/>
  <c r="G29" i="72"/>
  <c r="F29" i="72"/>
  <c r="E29" i="72"/>
  <c r="K25" i="72"/>
  <c r="I25" i="72"/>
  <c r="H25" i="72"/>
  <c r="G25" i="72"/>
  <c r="F25" i="72"/>
  <c r="E25" i="72"/>
  <c r="K13" i="72"/>
  <c r="I13" i="72"/>
  <c r="H13" i="72"/>
  <c r="G13" i="72"/>
  <c r="F13" i="72"/>
  <c r="E13" i="72"/>
  <c r="J74" i="72"/>
  <c r="Q52" i="72"/>
  <c r="Q74" i="72" s="1"/>
  <c r="P52" i="72"/>
  <c r="P74" i="72" s="1"/>
  <c r="O52" i="72"/>
  <c r="O74" i="72" s="1"/>
  <c r="N52" i="72"/>
  <c r="N74" i="72" s="1"/>
  <c r="M52" i="72"/>
  <c r="M74" i="72" s="1"/>
  <c r="L52" i="72"/>
  <c r="L74" i="72" s="1"/>
  <c r="K52" i="72"/>
  <c r="I52" i="72"/>
  <c r="H52" i="72"/>
  <c r="F52" i="72"/>
  <c r="Q36" i="72"/>
  <c r="O36" i="72"/>
  <c r="M36" i="72"/>
  <c r="Q29" i="72"/>
  <c r="O29" i="72"/>
  <c r="N29" i="72"/>
  <c r="M29" i="72"/>
  <c r="L29" i="72"/>
  <c r="Q25" i="72"/>
  <c r="M25" i="72"/>
  <c r="L25" i="72"/>
  <c r="Q16" i="72"/>
  <c r="P16" i="72"/>
  <c r="P38" i="72" s="1"/>
  <c r="O16" i="72"/>
  <c r="N16" i="72"/>
  <c r="N38" i="72" s="1"/>
  <c r="M16" i="72"/>
  <c r="L16" i="72"/>
  <c r="K16" i="72"/>
  <c r="I16" i="72"/>
  <c r="H16" i="72"/>
  <c r="F16" i="72"/>
  <c r="K59" i="71"/>
  <c r="I59" i="71"/>
  <c r="H59" i="71"/>
  <c r="G59" i="71"/>
  <c r="F59" i="71"/>
  <c r="E59" i="71"/>
  <c r="K70" i="71"/>
  <c r="I70" i="71"/>
  <c r="H70" i="71"/>
  <c r="G70" i="71"/>
  <c r="F70" i="71"/>
  <c r="E70" i="71"/>
  <c r="G40" i="75" l="1"/>
  <c r="E38" i="76"/>
  <c r="P38" i="77"/>
  <c r="K38" i="77"/>
  <c r="L40" i="75"/>
  <c r="M38" i="74"/>
  <c r="E38" i="74"/>
  <c r="I38" i="74"/>
  <c r="N38" i="74"/>
  <c r="L38" i="74"/>
  <c r="E38" i="72"/>
  <c r="K38" i="72"/>
  <c r="I38" i="76"/>
  <c r="H38" i="74"/>
  <c r="F40" i="75"/>
  <c r="H38" i="76"/>
  <c r="E38" i="73"/>
  <c r="K38" i="74"/>
  <c r="P40" i="75"/>
  <c r="H40" i="75"/>
  <c r="K38" i="76"/>
  <c r="M38" i="77"/>
  <c r="E38" i="77"/>
  <c r="I38" i="77"/>
  <c r="G38" i="77"/>
  <c r="E74" i="77"/>
  <c r="L38" i="72"/>
  <c r="M38" i="72"/>
  <c r="O38" i="72"/>
  <c r="G38" i="74"/>
  <c r="Q40" i="75"/>
  <c r="M40" i="75"/>
  <c r="E40" i="75"/>
  <c r="I40" i="75"/>
  <c r="L38" i="77"/>
  <c r="F38" i="77"/>
  <c r="K38" i="73"/>
  <c r="F38" i="74"/>
  <c r="P38" i="74"/>
  <c r="Q38" i="74"/>
  <c r="K74" i="76"/>
  <c r="Q38" i="72"/>
  <c r="K40" i="75"/>
  <c r="G38" i="76"/>
  <c r="F38" i="76"/>
  <c r="Q38" i="77"/>
  <c r="O38" i="77"/>
  <c r="N38" i="77"/>
  <c r="H38" i="77"/>
  <c r="H74" i="77"/>
  <c r="F74" i="77"/>
  <c r="K74" i="77"/>
  <c r="I74" i="77"/>
  <c r="G74" i="77"/>
  <c r="H74" i="76"/>
  <c r="I74" i="76"/>
  <c r="E74" i="76"/>
  <c r="G74" i="76"/>
  <c r="F74" i="76"/>
  <c r="I78" i="75"/>
  <c r="H78" i="75"/>
  <c r="F78" i="75"/>
  <c r="K78" i="75"/>
  <c r="E78" i="75"/>
  <c r="G78" i="75"/>
  <c r="G74" i="74"/>
  <c r="K74" i="74"/>
  <c r="I74" i="74"/>
  <c r="H74" i="74"/>
  <c r="E74" i="74"/>
  <c r="F74" i="74"/>
  <c r="I38" i="73"/>
  <c r="F38" i="73"/>
  <c r="H74" i="73"/>
  <c r="E74" i="73"/>
  <c r="I74" i="73"/>
  <c r="G38" i="73"/>
  <c r="F74" i="73"/>
  <c r="G74" i="73"/>
  <c r="H38" i="73"/>
  <c r="G38" i="72"/>
  <c r="K74" i="72"/>
  <c r="F38" i="72"/>
  <c r="H74" i="72"/>
  <c r="I74" i="72"/>
  <c r="G74" i="72"/>
  <c r="E74" i="72"/>
  <c r="F74" i="72"/>
  <c r="I38" i="72"/>
  <c r="H38" i="72"/>
  <c r="E48" i="71"/>
  <c r="F48" i="71"/>
  <c r="G48" i="71"/>
  <c r="H48" i="71"/>
  <c r="K48" i="71"/>
  <c r="H35" i="71"/>
  <c r="G35" i="71"/>
  <c r="F35" i="71"/>
  <c r="E35" i="71"/>
  <c r="E24" i="71"/>
  <c r="J72" i="71" l="1"/>
  <c r="K63" i="71"/>
  <c r="I63" i="71"/>
  <c r="H63" i="71"/>
  <c r="G63" i="71"/>
  <c r="F63" i="71"/>
  <c r="E63" i="71"/>
  <c r="Q51" i="71"/>
  <c r="Q72" i="71" s="1"/>
  <c r="P51" i="71"/>
  <c r="P72" i="71" s="1"/>
  <c r="O51" i="71"/>
  <c r="O72" i="71" s="1"/>
  <c r="N51" i="71"/>
  <c r="N72" i="71" s="1"/>
  <c r="M51" i="71"/>
  <c r="M72" i="71" s="1"/>
  <c r="L51" i="71"/>
  <c r="L72" i="71" s="1"/>
  <c r="K51" i="71"/>
  <c r="I51" i="71"/>
  <c r="I72" i="71" s="1"/>
  <c r="H51" i="71"/>
  <c r="F51" i="71"/>
  <c r="M35" i="71"/>
  <c r="L35" i="71"/>
  <c r="Q28" i="71"/>
  <c r="P28" i="71"/>
  <c r="O28" i="71"/>
  <c r="N28" i="71"/>
  <c r="M28" i="71"/>
  <c r="L28" i="71"/>
  <c r="K28" i="71"/>
  <c r="I28" i="71"/>
  <c r="H28" i="71"/>
  <c r="G28" i="71"/>
  <c r="F28" i="71"/>
  <c r="E28" i="71"/>
  <c r="M24" i="71"/>
  <c r="Q16" i="71"/>
  <c r="P16" i="71"/>
  <c r="P37" i="71" s="1"/>
  <c r="O16" i="71"/>
  <c r="N16" i="71"/>
  <c r="N37" i="71" s="1"/>
  <c r="M16" i="71"/>
  <c r="L16" i="71"/>
  <c r="K16" i="71"/>
  <c r="I16" i="71"/>
  <c r="H16" i="71"/>
  <c r="F16" i="71"/>
  <c r="F37" i="71" s="1"/>
  <c r="E13" i="71"/>
  <c r="E37" i="71" s="1"/>
  <c r="J70" i="70"/>
  <c r="K68" i="70"/>
  <c r="I68" i="70"/>
  <c r="H68" i="70"/>
  <c r="G68" i="70"/>
  <c r="F68" i="70"/>
  <c r="E68" i="70"/>
  <c r="K58" i="70"/>
  <c r="I58" i="70"/>
  <c r="H58" i="70"/>
  <c r="G58" i="70"/>
  <c r="F58" i="70"/>
  <c r="E58" i="70"/>
  <c r="K49" i="70"/>
  <c r="I49" i="70"/>
  <c r="H49" i="70"/>
  <c r="F49" i="70"/>
  <c r="K46" i="70"/>
  <c r="I46" i="70"/>
  <c r="H46" i="70"/>
  <c r="G46" i="70"/>
  <c r="F46" i="70"/>
  <c r="E46" i="70"/>
  <c r="K34" i="70"/>
  <c r="G34" i="70"/>
  <c r="E34" i="70"/>
  <c r="K28" i="70"/>
  <c r="H28" i="70"/>
  <c r="G28" i="70"/>
  <c r="F28" i="70"/>
  <c r="E28" i="70"/>
  <c r="K12" i="70"/>
  <c r="H12" i="70"/>
  <c r="G12" i="70"/>
  <c r="E12" i="70"/>
  <c r="Q49" i="70"/>
  <c r="Q70" i="70" s="1"/>
  <c r="P49" i="70"/>
  <c r="P70" i="70" s="1"/>
  <c r="O49" i="70"/>
  <c r="O70" i="70" s="1"/>
  <c r="N49" i="70"/>
  <c r="N70" i="70" s="1"/>
  <c r="M49" i="70"/>
  <c r="M70" i="70" s="1"/>
  <c r="L49" i="70"/>
  <c r="L70" i="70" s="1"/>
  <c r="L34" i="70"/>
  <c r="Q28" i="70"/>
  <c r="P28" i="70"/>
  <c r="O28" i="70"/>
  <c r="N28" i="70"/>
  <c r="M28" i="70"/>
  <c r="L28" i="70"/>
  <c r="M24" i="70"/>
  <c r="L24" i="70"/>
  <c r="K24" i="70"/>
  <c r="H24" i="70"/>
  <c r="G24" i="70"/>
  <c r="F24" i="70"/>
  <c r="E24" i="70"/>
  <c r="Q15" i="70"/>
  <c r="P15" i="70"/>
  <c r="O15" i="70"/>
  <c r="N15" i="70"/>
  <c r="N36" i="70" s="1"/>
  <c r="M15" i="70"/>
  <c r="L15" i="70"/>
  <c r="K15" i="70"/>
  <c r="I15" i="70"/>
  <c r="I36" i="70" s="1"/>
  <c r="H15" i="70"/>
  <c r="F15" i="70"/>
  <c r="L12" i="70"/>
  <c r="Q29" i="69"/>
  <c r="P29" i="69"/>
  <c r="O29" i="69"/>
  <c r="N29" i="69"/>
  <c r="M29" i="69"/>
  <c r="L29" i="69"/>
  <c r="Q70" i="69"/>
  <c r="Q72" i="69" s="1"/>
  <c r="P70" i="69"/>
  <c r="O70" i="69"/>
  <c r="N70" i="69"/>
  <c r="M70" i="69"/>
  <c r="L70" i="69"/>
  <c r="Q50" i="69"/>
  <c r="P50" i="69"/>
  <c r="O50" i="69"/>
  <c r="N50" i="69"/>
  <c r="M50" i="69"/>
  <c r="L50" i="69"/>
  <c r="E36" i="70" l="1"/>
  <c r="P36" i="70"/>
  <c r="L72" i="69"/>
  <c r="F36" i="70"/>
  <c r="O36" i="70"/>
  <c r="Q36" i="70"/>
  <c r="O72" i="69"/>
  <c r="L37" i="71"/>
  <c r="Q37" i="71"/>
  <c r="P72" i="69"/>
  <c r="N72" i="69"/>
  <c r="M72" i="69"/>
  <c r="M36" i="70"/>
  <c r="H36" i="70"/>
  <c r="G36" i="70"/>
  <c r="L36" i="70"/>
  <c r="M37" i="71"/>
  <c r="K37" i="71"/>
  <c r="O37" i="71"/>
  <c r="I37" i="71"/>
  <c r="H37" i="71"/>
  <c r="G37" i="71"/>
  <c r="H72" i="71"/>
  <c r="F72" i="71"/>
  <c r="K72" i="71"/>
  <c r="E72" i="71"/>
  <c r="G72" i="71"/>
  <c r="H70" i="70"/>
  <c r="K36" i="70"/>
  <c r="I70" i="70"/>
  <c r="K70" i="70"/>
  <c r="E70" i="70"/>
  <c r="G70" i="70"/>
  <c r="F70" i="70"/>
  <c r="P24" i="69"/>
  <c r="O24" i="69"/>
  <c r="N24" i="69"/>
  <c r="M24" i="69"/>
  <c r="L24" i="69"/>
  <c r="Q35" i="69"/>
  <c r="P35" i="69"/>
  <c r="O35" i="69"/>
  <c r="N35" i="69"/>
  <c r="M35" i="69"/>
  <c r="L35" i="69"/>
  <c r="Q15" i="69"/>
  <c r="P15" i="69"/>
  <c r="O15" i="69"/>
  <c r="N15" i="69"/>
  <c r="M15" i="69"/>
  <c r="L15" i="69"/>
  <c r="Q12" i="69"/>
  <c r="P12" i="69"/>
  <c r="O12" i="69"/>
  <c r="N12" i="69"/>
  <c r="M12" i="69"/>
  <c r="L12" i="69"/>
  <c r="J72" i="69"/>
  <c r="K70" i="69"/>
  <c r="I70" i="69"/>
  <c r="H70" i="69"/>
  <c r="G70" i="69"/>
  <c r="F70" i="69"/>
  <c r="K64" i="69"/>
  <c r="I64" i="69"/>
  <c r="H64" i="69"/>
  <c r="G64" i="69"/>
  <c r="F64" i="69"/>
  <c r="E64" i="69"/>
  <c r="K59" i="69"/>
  <c r="I59" i="69"/>
  <c r="H59" i="69"/>
  <c r="G59" i="69"/>
  <c r="F59" i="69"/>
  <c r="E59" i="69"/>
  <c r="K50" i="69"/>
  <c r="I50" i="69"/>
  <c r="H50" i="69"/>
  <c r="F50" i="69"/>
  <c r="K47" i="69"/>
  <c r="I47" i="69"/>
  <c r="H47" i="69"/>
  <c r="G47" i="69"/>
  <c r="E47" i="69"/>
  <c r="F72" i="69" l="1"/>
  <c r="H72" i="69"/>
  <c r="P37" i="69"/>
  <c r="O37" i="69"/>
  <c r="Q37" i="69"/>
  <c r="N37" i="69"/>
  <c r="M37" i="69"/>
  <c r="L37" i="69"/>
  <c r="G72" i="69"/>
  <c r="K72" i="69"/>
  <c r="I72" i="69"/>
  <c r="E72" i="69"/>
  <c r="M71" i="48"/>
  <c r="L34" i="48"/>
  <c r="M34" i="48"/>
  <c r="N34" i="48"/>
  <c r="O34" i="48"/>
  <c r="P34" i="48"/>
  <c r="Q34" i="48"/>
  <c r="L28" i="48"/>
  <c r="M28" i="48"/>
  <c r="N28" i="48"/>
  <c r="O28" i="48"/>
  <c r="P28" i="48"/>
  <c r="Q28" i="48"/>
  <c r="L23" i="48"/>
  <c r="M23" i="48"/>
  <c r="N23" i="48"/>
  <c r="O23" i="48"/>
  <c r="P23" i="48"/>
  <c r="Q23" i="48"/>
  <c r="L15" i="48"/>
  <c r="M15" i="48"/>
  <c r="N15" i="48"/>
  <c r="O15" i="48"/>
  <c r="P15" i="48"/>
  <c r="Q15" i="48"/>
  <c r="L12" i="48"/>
  <c r="M12" i="48"/>
  <c r="N12" i="48"/>
  <c r="O12" i="48"/>
  <c r="P12" i="48"/>
  <c r="Q12" i="48"/>
  <c r="J71" i="48"/>
  <c r="I68" i="48"/>
  <c r="H68" i="48"/>
  <c r="G68" i="48"/>
  <c r="F68" i="48"/>
  <c r="E68" i="48"/>
  <c r="K62" i="48"/>
  <c r="I62" i="48"/>
  <c r="H62" i="48"/>
  <c r="G62" i="48"/>
  <c r="F62" i="48"/>
  <c r="E62" i="48"/>
  <c r="I57" i="48"/>
  <c r="H57" i="48"/>
  <c r="G57" i="48"/>
  <c r="F57" i="48"/>
  <c r="E57" i="48"/>
  <c r="K49" i="48"/>
  <c r="I49" i="48"/>
  <c r="H49" i="48"/>
  <c r="F49" i="48"/>
  <c r="K46" i="48"/>
  <c r="I46" i="48"/>
  <c r="H46" i="48"/>
  <c r="G46" i="48"/>
  <c r="F46" i="48"/>
  <c r="E46" i="48"/>
  <c r="E71" i="48" l="1"/>
  <c r="K71" i="48"/>
  <c r="Q71" i="48"/>
  <c r="N71" i="48"/>
  <c r="P71" i="48"/>
  <c r="L71" i="48"/>
  <c r="O71" i="48"/>
  <c r="H71" i="48"/>
  <c r="I71" i="48"/>
  <c r="P36" i="48"/>
  <c r="O36" i="48"/>
  <c r="L36" i="48"/>
  <c r="N36" i="48"/>
  <c r="Q36" i="48"/>
  <c r="M36" i="48"/>
  <c r="F71" i="48"/>
  <c r="G71" i="48"/>
  <c r="H19" i="66" l="1"/>
  <c r="H21" i="66" s="1"/>
  <c r="G19" i="66"/>
  <c r="G21" i="66" s="1"/>
  <c r="F19" i="66"/>
  <c r="F21" i="66" s="1"/>
  <c r="E19" i="66"/>
  <c r="E21" i="66" s="1"/>
  <c r="D19" i="66"/>
  <c r="D21" i="66" s="1"/>
  <c r="C19" i="66"/>
  <c r="C21" i="66" s="1"/>
  <c r="J36" i="48" l="1"/>
  <c r="E29" i="69" l="1"/>
  <c r="E12" i="69"/>
  <c r="E34" i="48"/>
  <c r="E23" i="48"/>
  <c r="E12" i="48"/>
  <c r="F15" i="69" l="1"/>
  <c r="F15" i="48"/>
  <c r="E24" i="69" l="1"/>
  <c r="E37" i="69" s="1"/>
  <c r="E28" i="48" l="1"/>
  <c r="E36" i="48" s="1"/>
  <c r="K35" i="69" l="1"/>
  <c r="K29" i="69"/>
  <c r="G29" i="69"/>
  <c r="G37" i="69" s="1"/>
  <c r="F29" i="69"/>
  <c r="F37" i="69" s="1"/>
  <c r="K24" i="69"/>
  <c r="K15" i="69"/>
  <c r="I15" i="69"/>
  <c r="I37" i="69" s="1"/>
  <c r="H15" i="69"/>
  <c r="H37" i="69" s="1"/>
  <c r="K12" i="69"/>
  <c r="K34" i="48"/>
  <c r="I34" i="48"/>
  <c r="H34" i="48"/>
  <c r="G34" i="48"/>
  <c r="F34" i="48"/>
  <c r="I15" i="48"/>
  <c r="H15" i="48"/>
  <c r="K15" i="48"/>
  <c r="I12" i="48"/>
  <c r="H12" i="48"/>
  <c r="G12" i="48"/>
  <c r="F12" i="48"/>
  <c r="K12" i="48"/>
  <c r="K37" i="69" l="1"/>
  <c r="K28" i="48" l="1"/>
  <c r="K23" i="48"/>
  <c r="I28" i="48"/>
  <c r="H28" i="48"/>
  <c r="G28" i="48"/>
  <c r="F28" i="48"/>
  <c r="I23" i="48"/>
  <c r="H23" i="48"/>
  <c r="G23" i="48"/>
  <c r="F23" i="48"/>
  <c r="K36" i="48" l="1"/>
  <c r="I36" i="48"/>
  <c r="F36" i="48"/>
  <c r="H36" i="48"/>
  <c r="G36" i="48"/>
  <c r="P29" i="73"/>
  <c r="P38" i="73" s="1"/>
  <c r="L29" i="73"/>
  <c r="L38" i="73" s="1"/>
  <c r="O29" i="73"/>
  <c r="O38" i="73"/>
  <c r="M38" i="73"/>
  <c r="M29" i="73"/>
  <c r="N29" i="73"/>
  <c r="N38" i="73"/>
  <c r="Q38" i="73"/>
  <c r="Q29" i="73"/>
</calcChain>
</file>

<file path=xl/sharedStrings.xml><?xml version="1.0" encoding="utf-8"?>
<sst xmlns="http://schemas.openxmlformats.org/spreadsheetml/2006/main" count="1090" uniqueCount="183">
  <si>
    <t>Обед</t>
  </si>
  <si>
    <t>Полдник</t>
  </si>
  <si>
    <t>Завтрак</t>
  </si>
  <si>
    <t>итого</t>
  </si>
  <si>
    <t>Масса</t>
  </si>
  <si>
    <t>порции</t>
  </si>
  <si>
    <t>Белки</t>
  </si>
  <si>
    <t>Жиры</t>
  </si>
  <si>
    <t>Углеводы</t>
  </si>
  <si>
    <t>Пищевые  вещества</t>
  </si>
  <si>
    <t>Энерг.ценность</t>
  </si>
  <si>
    <t>( ккал )</t>
  </si>
  <si>
    <t>Итого за прием пищи</t>
  </si>
  <si>
    <t>ККАЛ. За день</t>
  </si>
  <si>
    <t>% за день</t>
  </si>
  <si>
    <t>№ ТК</t>
  </si>
  <si>
    <t>ВИТАМИНЫ  (мг)</t>
  </si>
  <si>
    <t>С</t>
  </si>
  <si>
    <t>Хлеб ржаной</t>
  </si>
  <si>
    <t>чай с сахаром</t>
  </si>
  <si>
    <t>Итого за день</t>
  </si>
  <si>
    <t>Возрастная категория :  1-3  года</t>
  </si>
  <si>
    <t>Завтрак -2</t>
  </si>
  <si>
    <t>Кофейный напиток с молоком (1-й вариант)</t>
  </si>
  <si>
    <t>сок фруктовый</t>
  </si>
  <si>
    <t>компот из смеси сухофруктов</t>
  </si>
  <si>
    <t>Ужин</t>
  </si>
  <si>
    <t>чай с лимоном</t>
  </si>
  <si>
    <t>хлеб пшеничный йодированый</t>
  </si>
  <si>
    <t>Кофейный напиток с молоком (2-й вариант)</t>
  </si>
  <si>
    <t>компот из кураги</t>
  </si>
  <si>
    <t>Хлеб пшеничный йод.</t>
  </si>
  <si>
    <t>ватрушка с повидлом</t>
  </si>
  <si>
    <t>молоко кипяченное</t>
  </si>
  <si>
    <t>огурец свежий порц.</t>
  </si>
  <si>
    <t>напиток из шиповника</t>
  </si>
  <si>
    <t>каша пшенная молочная жидкая</t>
  </si>
  <si>
    <t>яйцо отварное</t>
  </si>
  <si>
    <t>капуста тушенная</t>
  </si>
  <si>
    <t>компот из  кураги</t>
  </si>
  <si>
    <t>булочка домашняя</t>
  </si>
  <si>
    <t>салат из моркови и яблок</t>
  </si>
  <si>
    <t>суп картофельный с макаронными изделиями</t>
  </si>
  <si>
    <t>Кофейный напиток с молоком</t>
  </si>
  <si>
    <t>компот из яблок с лимоном</t>
  </si>
  <si>
    <t>30</t>
  </si>
  <si>
    <t>Бутерброд (батон) с сыром 20/10</t>
  </si>
  <si>
    <t>фрукт</t>
  </si>
  <si>
    <t>25</t>
  </si>
  <si>
    <t>Бутерброд с маслом(батон) 20/5</t>
  </si>
  <si>
    <t>40</t>
  </si>
  <si>
    <t>Бутерброд с сыром (батон) 20/5</t>
  </si>
  <si>
    <t>400</t>
  </si>
  <si>
    <t xml:space="preserve"> </t>
  </si>
  <si>
    <t>пряник детский</t>
  </si>
  <si>
    <t>Рагу из овощей с кабачками</t>
  </si>
  <si>
    <t>№</t>
  </si>
  <si>
    <t>день</t>
  </si>
  <si>
    <t>Пищевые вещества</t>
  </si>
  <si>
    <t>Энерг.цен</t>
  </si>
  <si>
    <t>(ккал)</t>
  </si>
  <si>
    <t>%</t>
  </si>
  <si>
    <t>Витамин(мг)</t>
  </si>
  <si>
    <t>В1</t>
  </si>
  <si>
    <t>А(экв.рет/сут)</t>
  </si>
  <si>
    <t>Са</t>
  </si>
  <si>
    <t>Р</t>
  </si>
  <si>
    <t>Mg</t>
  </si>
  <si>
    <t>Fe</t>
  </si>
  <si>
    <t>пр</t>
  </si>
  <si>
    <t>МИНЕРАЛЬНЫЕ В - ВА</t>
  </si>
  <si>
    <t>Возрастная категория : 3 - 7  лет</t>
  </si>
  <si>
    <t>День     - 3</t>
  </si>
  <si>
    <t xml:space="preserve">       МИНЕРАЛЬНЫЕ В - ВА</t>
  </si>
  <si>
    <t>День     - 4</t>
  </si>
  <si>
    <t>День     - 1</t>
  </si>
  <si>
    <t>Возрастная категория : 1 - 3 года</t>
  </si>
  <si>
    <t>Возрастная категория : 3 - 7 лет</t>
  </si>
  <si>
    <t>День     - 5</t>
  </si>
  <si>
    <t>День     - 6</t>
  </si>
  <si>
    <t>День     - 7</t>
  </si>
  <si>
    <t>День     - 9</t>
  </si>
  <si>
    <t>в</t>
  </si>
  <si>
    <t>Салат  витаминный/овощи свеж.с яблок./</t>
  </si>
  <si>
    <t>День     - 2</t>
  </si>
  <si>
    <t>День     - 8</t>
  </si>
  <si>
    <t>День     - 10</t>
  </si>
  <si>
    <t>Минеральные в-ва</t>
  </si>
  <si>
    <t>А(рет.в сут)</t>
  </si>
  <si>
    <t>P</t>
  </si>
  <si>
    <t>Возрастная группа      1  -  3  года</t>
  </si>
  <si>
    <t>Возрастная группа      3  -  7  лет</t>
  </si>
  <si>
    <t>Потребность в пищевых веществах,энергии,</t>
  </si>
  <si>
    <t>витаминах и минеральных веществах (суточная)</t>
  </si>
  <si>
    <t>ПОКАЗАТЕЛИ</t>
  </si>
  <si>
    <t>БЕЛКИ (г/сут)</t>
  </si>
  <si>
    <t>ЖИРЫ (г/сут)</t>
  </si>
  <si>
    <t>УГЛЕВОДЫ (г/сут)</t>
  </si>
  <si>
    <t>ЭНЕРГЕТИЧЕСКАЯ ЦЕННОСТЬ</t>
  </si>
  <si>
    <t>(ккал/сут)</t>
  </si>
  <si>
    <t>витамин С (мг/сут)</t>
  </si>
  <si>
    <t>витамин В1 (мг/сут)</t>
  </si>
  <si>
    <t>витамин А (рет.экв/сут)</t>
  </si>
  <si>
    <t>кальций (мг/сут)</t>
  </si>
  <si>
    <t>фосфор (мг/сут)</t>
  </si>
  <si>
    <t>магний (мг/сут)</t>
  </si>
  <si>
    <t>железо (мг/сут)</t>
  </si>
  <si>
    <t>ПОТРЕБНОСТЬ В ПИЩЕВЫХ ВЕЩЕСТВАХ</t>
  </si>
  <si>
    <t>1  -  3 года</t>
  </si>
  <si>
    <t>3  -  7  лет</t>
  </si>
  <si>
    <t>УТВЕРЖДАЮ</t>
  </si>
  <si>
    <t>Макаронные изделия отварные</t>
  </si>
  <si>
    <t>Напиток из шиповника</t>
  </si>
  <si>
    <t xml:space="preserve">салат из соленых огурцов </t>
  </si>
  <si>
    <t>Суп из овощей</t>
  </si>
  <si>
    <t>Плов из отварной говядины</t>
  </si>
  <si>
    <t>Компот из с\ф</t>
  </si>
  <si>
    <t>Свежие фрукты</t>
  </si>
  <si>
    <t>Запеканка из творога</t>
  </si>
  <si>
    <t>Соус молочный сладкий</t>
  </si>
  <si>
    <t>Чай с сахаром</t>
  </si>
  <si>
    <t>Варенец</t>
  </si>
  <si>
    <t>каша гречневая вязкая на молоке</t>
  </si>
  <si>
    <t>борщ с капустой и картофелем</t>
  </si>
  <si>
    <t>птица отварная</t>
  </si>
  <si>
    <t>картофельное пюре</t>
  </si>
  <si>
    <t>кондитерские изделия</t>
  </si>
  <si>
    <t>котлеты или биточки рыбные</t>
  </si>
  <si>
    <t>_________________ Третьякова Е.В.</t>
  </si>
  <si>
    <t>Заведующий МАДОУ № 186</t>
  </si>
  <si>
    <t>каша манная молочная вязкая</t>
  </si>
  <si>
    <t>Заведующий МАДОУ №186</t>
  </si>
  <si>
    <t>салат из белокачанной капусты с морковью</t>
  </si>
  <si>
    <t>суп картофельный с рыбой</t>
  </si>
  <si>
    <t>жаркое по домашнему</t>
  </si>
  <si>
    <t>булочка "веснушка"</t>
  </si>
  <si>
    <t>ряженка</t>
  </si>
  <si>
    <t>винегрет овощной</t>
  </si>
  <si>
    <t>омлет натуральный</t>
  </si>
  <si>
    <t>каша молочная пшеничная</t>
  </si>
  <si>
    <t>какао с молоком (1 вариант)</t>
  </si>
  <si>
    <t>салат из квашенной капусты с луком</t>
  </si>
  <si>
    <t>свекольник</t>
  </si>
  <si>
    <t>печень говяжья по строгановски</t>
  </si>
  <si>
    <t>рис припущенный</t>
  </si>
  <si>
    <t>сырники из творога</t>
  </si>
  <si>
    <t>соус молочный сладкий</t>
  </si>
  <si>
    <t>Третьякова Е.В.</t>
  </si>
  <si>
    <t>салат из свеклы с соленым огурцом</t>
  </si>
  <si>
    <t>суфле из отварной говядины</t>
  </si>
  <si>
    <t>компот из  свежих плодов или ягод</t>
  </si>
  <si>
    <t>Кефир</t>
  </si>
  <si>
    <t>салат из соленых огурцов</t>
  </si>
  <si>
    <t>суп картофельный с клёцками</t>
  </si>
  <si>
    <t>котлеты,биточки,шницели</t>
  </si>
  <si>
    <t>капуста шешенная</t>
  </si>
  <si>
    <t>кефир</t>
  </si>
  <si>
    <t>запеканка изтворога</t>
  </si>
  <si>
    <t>каша из "Геркулеса" вязкая</t>
  </si>
  <si>
    <t>борщ из свежей капусты</t>
  </si>
  <si>
    <t>пюре из гороха с маслом</t>
  </si>
  <si>
    <t>варенец</t>
  </si>
  <si>
    <t>рыба, тушенная в томате с овощами</t>
  </si>
  <si>
    <t>макаронные изделия отварные</t>
  </si>
  <si>
    <t>чай с сахаром,вареньем, медом</t>
  </si>
  <si>
    <t>свежие фрукты</t>
  </si>
  <si>
    <t>кофейный напиток с молоком</t>
  </si>
  <si>
    <t>суп из овощей</t>
  </si>
  <si>
    <t>каша гречневая рассыпчатая</t>
  </si>
  <si>
    <t>кисель из повидла,джема,варенья</t>
  </si>
  <si>
    <t>кефир,ряженка</t>
  </si>
  <si>
    <t>голубцы ленивые</t>
  </si>
  <si>
    <t>соус сметанный</t>
  </si>
  <si>
    <t>пудинг из говядины с овощами</t>
  </si>
  <si>
    <t>каша "Дружба"</t>
  </si>
  <si>
    <t>вареники ленивые</t>
  </si>
  <si>
    <t>соус томатный</t>
  </si>
  <si>
    <t>рассольник ленинградский</t>
  </si>
  <si>
    <t>тефтели из говядины с рисом "Ёжики"</t>
  </si>
  <si>
    <t>свекла тушенная в сметанном соусе</t>
  </si>
  <si>
    <t>компот из свежих плодов или ягод</t>
  </si>
  <si>
    <t>рыба, запеченная с яйцом</t>
  </si>
  <si>
    <t>салат из свежих огурцов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</si>
</sst>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0.000"/>
    <numFmt numFmtId="167" formatCode="0.0000"/>
  </numFmts>
  <fonts count="3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b/>
      <strike/>
      <sz val="16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59999389629810485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3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0" applyFont="1" applyBorder="1"/>
    <xf numFmtId="0" fontId="6" fillId="0" borderId="11" xfId="0" applyFont="1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44" xfId="0" applyBorder="1"/>
    <xf numFmtId="0" fontId="7" fillId="0" borderId="21" xfId="0" applyFont="1" applyBorder="1"/>
    <xf numFmtId="0" fontId="7" fillId="0" borderId="22" xfId="0" applyFont="1" applyBorder="1"/>
    <xf numFmtId="0" fontId="6" fillId="0" borderId="13" xfId="0" applyFont="1" applyBorder="1"/>
    <xf numFmtId="0" fontId="7" fillId="2" borderId="8" xfId="0" applyFont="1" applyFill="1" applyBorder="1"/>
    <xf numFmtId="0" fontId="7" fillId="0" borderId="11" xfId="0" applyFont="1" applyBorder="1"/>
    <xf numFmtId="0" fontId="7" fillId="0" borderId="0" xfId="0" applyFont="1" applyBorder="1"/>
    <xf numFmtId="0" fontId="0" fillId="4" borderId="0" xfId="0" applyFill="1"/>
    <xf numFmtId="0" fontId="8" fillId="0" borderId="1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1" xfId="0" applyFont="1" applyBorder="1"/>
    <xf numFmtId="0" fontId="8" fillId="0" borderId="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2" borderId="17" xfId="0" applyFont="1" applyFill="1" applyBorder="1" applyAlignment="1">
      <alignment horizontal="left"/>
    </xf>
    <xf numFmtId="0" fontId="0" fillId="0" borderId="11" xfId="0" applyBorder="1"/>
    <xf numFmtId="0" fontId="8" fillId="0" borderId="11" xfId="0" applyFont="1" applyBorder="1"/>
    <xf numFmtId="0" fontId="7" fillId="2" borderId="0" xfId="0" applyFont="1" applyFill="1" applyBorder="1"/>
    <xf numFmtId="0" fontId="8" fillId="0" borderId="45" xfId="0" applyFont="1" applyBorder="1"/>
    <xf numFmtId="0" fontId="15" fillId="0" borderId="0" xfId="0" applyFont="1" applyAlignment="1">
      <alignment horizontal="center"/>
    </xf>
    <xf numFmtId="0" fontId="16" fillId="0" borderId="0" xfId="0" applyFont="1"/>
    <xf numFmtId="0" fontId="8" fillId="0" borderId="4" xfId="0" applyFont="1" applyBorder="1"/>
    <xf numFmtId="0" fontId="8" fillId="0" borderId="47" xfId="0" applyFont="1" applyBorder="1"/>
    <xf numFmtId="0" fontId="8" fillId="0" borderId="41" xfId="0" applyFont="1" applyBorder="1" applyAlignment="1">
      <alignment horizontal="center"/>
    </xf>
    <xf numFmtId="0" fontId="8" fillId="0" borderId="57" xfId="0" applyFont="1" applyBorder="1"/>
    <xf numFmtId="0" fontId="8" fillId="0" borderId="48" xfId="0" applyFont="1" applyBorder="1"/>
    <xf numFmtId="0" fontId="8" fillId="0" borderId="35" xfId="0" applyFont="1" applyBorder="1"/>
    <xf numFmtId="0" fontId="8" fillId="0" borderId="33" xfId="0" applyFont="1" applyBorder="1" applyAlignment="1">
      <alignment horizontal="center"/>
    </xf>
    <xf numFmtId="0" fontId="8" fillId="0" borderId="6" xfId="0" applyFont="1" applyBorder="1"/>
    <xf numFmtId="0" fontId="8" fillId="0" borderId="29" xfId="0" applyFont="1" applyBorder="1"/>
    <xf numFmtId="0" fontId="8" fillId="0" borderId="16" xfId="0" applyFont="1" applyBorder="1"/>
    <xf numFmtId="0" fontId="8" fillId="0" borderId="52" xfId="0" applyFont="1" applyBorder="1" applyAlignment="1">
      <alignment horizontal="center"/>
    </xf>
    <xf numFmtId="0" fontId="8" fillId="0" borderId="14" xfId="0" applyFont="1" applyBorder="1"/>
    <xf numFmtId="0" fontId="8" fillId="0" borderId="50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22" xfId="0" applyFont="1" applyBorder="1"/>
    <xf numFmtId="0" fontId="8" fillId="3" borderId="44" xfId="0" applyFont="1" applyFill="1" applyBorder="1"/>
    <xf numFmtId="0" fontId="16" fillId="0" borderId="21" xfId="0" applyFont="1" applyBorder="1" applyAlignment="1">
      <alignment horizontal="center"/>
    </xf>
    <xf numFmtId="0" fontId="16" fillId="0" borderId="21" xfId="0" applyFont="1" applyBorder="1"/>
    <xf numFmtId="0" fontId="8" fillId="2" borderId="8" xfId="0" applyFont="1" applyFill="1" applyBorder="1"/>
    <xf numFmtId="0" fontId="8" fillId="0" borderId="0" xfId="0" applyFont="1" applyBorder="1"/>
    <xf numFmtId="0" fontId="16" fillId="0" borderId="0" xfId="0" applyFont="1" applyBorder="1"/>
    <xf numFmtId="0" fontId="16" fillId="0" borderId="15" xfId="0" applyFont="1" applyBorder="1"/>
    <xf numFmtId="0" fontId="8" fillId="2" borderId="44" xfId="0" applyFont="1" applyFill="1" applyBorder="1" applyAlignment="1">
      <alignment horizontal="center"/>
    </xf>
    <xf numFmtId="9" fontId="8" fillId="2" borderId="45" xfId="0" applyNumberFormat="1" applyFont="1" applyFill="1" applyBorder="1" applyAlignment="1">
      <alignment horizontal="center"/>
    </xf>
    <xf numFmtId="0" fontId="0" fillId="0" borderId="0" xfId="0"/>
    <xf numFmtId="0" fontId="12" fillId="2" borderId="13" xfId="0" applyFont="1" applyFill="1" applyBorder="1" applyAlignment="1">
      <alignment horizontal="center"/>
    </xf>
    <xf numFmtId="2" fontId="12" fillId="2" borderId="22" xfId="0" applyNumberFormat="1" applyFont="1" applyFill="1" applyBorder="1" applyAlignment="1">
      <alignment horizontal="center"/>
    </xf>
    <xf numFmtId="0" fontId="0" fillId="2" borderId="0" xfId="0" applyFill="1"/>
    <xf numFmtId="0" fontId="5" fillId="2" borderId="50" xfId="0" applyFont="1" applyFill="1" applyBorder="1"/>
    <xf numFmtId="0" fontId="5" fillId="2" borderId="44" xfId="0" applyFont="1" applyFill="1" applyBorder="1" applyAlignment="1">
      <alignment horizontal="center"/>
    </xf>
    <xf numFmtId="0" fontId="12" fillId="2" borderId="45" xfId="0" applyFont="1" applyFill="1" applyBorder="1"/>
    <xf numFmtId="0" fontId="10" fillId="2" borderId="44" xfId="0" applyFont="1" applyFill="1" applyBorder="1" applyAlignment="1">
      <alignment horizontal="center"/>
    </xf>
    <xf numFmtId="0" fontId="5" fillId="2" borderId="8" xfId="0" applyFont="1" applyFill="1" applyBorder="1"/>
    <xf numFmtId="0" fontId="11" fillId="2" borderId="0" xfId="0" applyFont="1" applyFill="1"/>
    <xf numFmtId="0" fontId="5" fillId="2" borderId="33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13" fillId="2" borderId="1" xfId="0" applyFont="1" applyFill="1" applyBorder="1" applyAlignment="1">
      <alignment horizontal="center"/>
    </xf>
    <xf numFmtId="0" fontId="5" fillId="2" borderId="51" xfId="0" applyFont="1" applyFill="1" applyBorder="1"/>
    <xf numFmtId="0" fontId="12" fillId="2" borderId="44" xfId="0" applyFont="1" applyFill="1" applyBorder="1" applyAlignment="1">
      <alignment horizontal="center"/>
    </xf>
    <xf numFmtId="0" fontId="12" fillId="2" borderId="53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2" borderId="49" xfId="0" applyFont="1" applyFill="1" applyBorder="1" applyAlignment="1">
      <alignment horizontal="center"/>
    </xf>
    <xf numFmtId="0" fontId="12" fillId="2" borderId="19" xfId="0" applyFont="1" applyFill="1" applyBorder="1"/>
    <xf numFmtId="0" fontId="12" fillId="2" borderId="19" xfId="0" applyFont="1" applyFill="1" applyBorder="1" applyAlignment="1">
      <alignment horizontal="center"/>
    </xf>
    <xf numFmtId="2" fontId="12" fillId="2" borderId="44" xfId="0" applyNumberFormat="1" applyFont="1" applyFill="1" applyBorder="1" applyAlignment="1">
      <alignment horizontal="center"/>
    </xf>
    <xf numFmtId="9" fontId="12" fillId="2" borderId="45" xfId="0" applyNumberFormat="1" applyFont="1" applyFill="1" applyBorder="1" applyAlignment="1">
      <alignment horizontal="center"/>
    </xf>
    <xf numFmtId="0" fontId="5" fillId="2" borderId="35" xfId="0" applyFont="1" applyFill="1" applyBorder="1"/>
    <xf numFmtId="10" fontId="5" fillId="2" borderId="11" xfId="0" applyNumberFormat="1" applyFont="1" applyFill="1" applyBorder="1" applyAlignment="1">
      <alignment horizontal="center"/>
    </xf>
    <xf numFmtId="0" fontId="5" fillId="2" borderId="9" xfId="0" applyFont="1" applyFill="1" applyBorder="1"/>
    <xf numFmtId="0" fontId="5" fillId="2" borderId="15" xfId="0" applyFont="1" applyFill="1" applyBorder="1" applyAlignment="1">
      <alignment horizontal="center"/>
    </xf>
    <xf numFmtId="0" fontId="8" fillId="0" borderId="12" xfId="0" applyFont="1" applyBorder="1"/>
    <xf numFmtId="0" fontId="17" fillId="2" borderId="45" xfId="0" applyFont="1" applyFill="1" applyBorder="1" applyAlignment="1">
      <alignment horizontal="left"/>
    </xf>
    <xf numFmtId="0" fontId="17" fillId="2" borderId="44" xfId="0" applyFont="1" applyFill="1" applyBorder="1" applyAlignment="1">
      <alignment horizontal="center"/>
    </xf>
    <xf numFmtId="2" fontId="8" fillId="2" borderId="44" xfId="0" applyNumberFormat="1" applyFont="1" applyFill="1" applyBorder="1" applyAlignment="1">
      <alignment horizontal="center"/>
    </xf>
    <xf numFmtId="0" fontId="8" fillId="2" borderId="45" xfId="0" applyFont="1" applyFill="1" applyBorder="1"/>
    <xf numFmtId="0" fontId="8" fillId="2" borderId="19" xfId="0" applyFont="1" applyFill="1" applyBorder="1" applyAlignment="1">
      <alignment horizontal="center"/>
    </xf>
    <xf numFmtId="0" fontId="12" fillId="2" borderId="21" xfId="0" applyFont="1" applyFill="1" applyBorder="1"/>
    <xf numFmtId="0" fontId="12" fillId="2" borderId="8" xfId="0" applyFont="1" applyFill="1" applyBorder="1"/>
    <xf numFmtId="0" fontId="12" fillId="2" borderId="0" xfId="0" applyFont="1" applyFill="1" applyBorder="1"/>
    <xf numFmtId="0" fontId="17" fillId="2" borderId="21" xfId="0" applyFont="1" applyFill="1" applyBorder="1" applyAlignment="1">
      <alignment horizontal="center"/>
    </xf>
    <xf numFmtId="0" fontId="17" fillId="2" borderId="0" xfId="0" applyFont="1" applyFill="1" applyBorder="1"/>
    <xf numFmtId="0" fontId="17" fillId="2" borderId="21" xfId="0" applyFont="1" applyFill="1" applyBorder="1"/>
    <xf numFmtId="0" fontId="17" fillId="2" borderId="11" xfId="0" applyFont="1" applyFill="1" applyBorder="1"/>
    <xf numFmtId="0" fontId="17" fillId="2" borderId="17" xfId="0" applyFont="1" applyFill="1" applyBorder="1" applyAlignment="1">
      <alignment horizontal="left"/>
    </xf>
    <xf numFmtId="0" fontId="12" fillId="2" borderId="33" xfId="0" applyFont="1" applyFill="1" applyBorder="1"/>
    <xf numFmtId="0" fontId="12" fillId="2" borderId="1" xfId="0" applyFont="1" applyFill="1" applyBorder="1"/>
    <xf numFmtId="0" fontId="12" fillId="2" borderId="2" xfId="0" applyFont="1" applyFill="1" applyBorder="1"/>
    <xf numFmtId="0" fontId="17" fillId="2" borderId="17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2" fillId="2" borderId="37" xfId="0" applyFont="1" applyFill="1" applyBorder="1"/>
    <xf numFmtId="0" fontId="12" fillId="2" borderId="50" xfId="0" applyFont="1" applyFill="1" applyBorder="1"/>
    <xf numFmtId="49" fontId="17" fillId="2" borderId="17" xfId="0" applyNumberFormat="1" applyFont="1" applyFill="1" applyBorder="1" applyAlignment="1">
      <alignment horizontal="center"/>
    </xf>
    <xf numFmtId="0" fontId="12" fillId="2" borderId="51" xfId="0" applyFont="1" applyFill="1" applyBorder="1"/>
    <xf numFmtId="0" fontId="17" fillId="2" borderId="18" xfId="0" applyFont="1" applyFill="1" applyBorder="1" applyAlignment="1">
      <alignment horizontal="center"/>
    </xf>
    <xf numFmtId="0" fontId="17" fillId="2" borderId="30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12" fillId="2" borderId="11" xfId="0" applyFont="1" applyFill="1" applyBorder="1"/>
    <xf numFmtId="10" fontId="12" fillId="2" borderId="45" xfId="0" applyNumberFormat="1" applyFont="1" applyFill="1" applyBorder="1" applyAlignment="1">
      <alignment horizontal="center"/>
    </xf>
    <xf numFmtId="0" fontId="17" fillId="2" borderId="25" xfId="0" applyFont="1" applyFill="1" applyBorder="1" applyAlignment="1">
      <alignment horizontal="center"/>
    </xf>
    <xf numFmtId="0" fontId="17" fillId="2" borderId="47" xfId="0" applyFont="1" applyFill="1" applyBorder="1" applyAlignment="1">
      <alignment horizontal="center"/>
    </xf>
    <xf numFmtId="0" fontId="17" fillId="2" borderId="56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21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left"/>
    </xf>
    <xf numFmtId="2" fontId="17" fillId="2" borderId="0" xfId="0" applyNumberFormat="1" applyFont="1" applyFill="1" applyBorder="1" applyAlignment="1">
      <alignment horizontal="center"/>
    </xf>
    <xf numFmtId="0" fontId="12" fillId="2" borderId="17" xfId="0" applyFont="1" applyFill="1" applyBorder="1" applyAlignment="1">
      <alignment horizontal="right"/>
    </xf>
    <xf numFmtId="0" fontId="17" fillId="2" borderId="24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2" fontId="17" fillId="2" borderId="7" xfId="0" applyNumberFormat="1" applyFont="1" applyFill="1" applyBorder="1" applyAlignment="1">
      <alignment horizontal="center"/>
    </xf>
    <xf numFmtId="2" fontId="17" fillId="2" borderId="1" xfId="0" applyNumberFormat="1" applyFont="1" applyFill="1" applyBorder="1" applyAlignment="1">
      <alignment horizontal="center"/>
    </xf>
    <xf numFmtId="0" fontId="12" fillId="2" borderId="42" xfId="0" applyFont="1" applyFill="1" applyBorder="1"/>
    <xf numFmtId="0" fontId="12" fillId="2" borderId="5" xfId="0" applyFont="1" applyFill="1" applyBorder="1"/>
    <xf numFmtId="0" fontId="17" fillId="2" borderId="19" xfId="0" applyFont="1" applyFill="1" applyBorder="1" applyAlignment="1">
      <alignment horizontal="center"/>
    </xf>
    <xf numFmtId="0" fontId="12" fillId="2" borderId="54" xfId="0" applyFont="1" applyFill="1" applyBorder="1"/>
    <xf numFmtId="0" fontId="17" fillId="2" borderId="9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2" fillId="2" borderId="17" xfId="0" applyFont="1" applyFill="1" applyBorder="1"/>
    <xf numFmtId="0" fontId="12" fillId="2" borderId="35" xfId="0" applyFont="1" applyFill="1" applyBorder="1"/>
    <xf numFmtId="2" fontId="17" fillId="2" borderId="30" xfId="0" applyNumberFormat="1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7" fillId="2" borderId="5" xfId="0" applyNumberFormat="1" applyFont="1" applyFill="1" applyBorder="1" applyAlignment="1">
      <alignment horizontal="center"/>
    </xf>
    <xf numFmtId="10" fontId="17" fillId="2" borderId="11" xfId="0" applyNumberFormat="1" applyFont="1" applyFill="1" applyBorder="1"/>
    <xf numFmtId="2" fontId="17" fillId="2" borderId="17" xfId="0" applyNumberFormat="1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10" fontId="12" fillId="2" borderId="11" xfId="0" applyNumberFormat="1" applyFont="1" applyFill="1" applyBorder="1" applyAlignment="1">
      <alignment horizontal="center"/>
    </xf>
    <xf numFmtId="0" fontId="12" fillId="2" borderId="9" xfId="0" applyFont="1" applyFill="1" applyBorder="1"/>
    <xf numFmtId="0" fontId="17" fillId="2" borderId="29" xfId="0" applyFont="1" applyFill="1" applyBorder="1" applyAlignment="1">
      <alignment horizontal="center"/>
    </xf>
    <xf numFmtId="0" fontId="7" fillId="2" borderId="33" xfId="0" applyFont="1" applyFill="1" applyBorder="1"/>
    <xf numFmtId="0" fontId="7" fillId="2" borderId="2" xfId="0" applyFont="1" applyFill="1" applyBorder="1"/>
    <xf numFmtId="0" fontId="9" fillId="2" borderId="11" xfId="0" applyFont="1" applyFill="1" applyBorder="1" applyAlignment="1">
      <alignment horizontal="left"/>
    </xf>
    <xf numFmtId="0" fontId="9" fillId="2" borderId="21" xfId="0" applyFont="1" applyFill="1" applyBorder="1" applyAlignment="1">
      <alignment horizontal="left"/>
    </xf>
    <xf numFmtId="0" fontId="7" fillId="2" borderId="9" xfId="0" applyFont="1" applyFill="1" applyBorder="1"/>
    <xf numFmtId="0" fontId="5" fillId="2" borderId="0" xfId="0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35" xfId="0" applyBorder="1"/>
    <xf numFmtId="0" fontId="12" fillId="2" borderId="45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8" fillId="2" borderId="0" xfId="0" applyFont="1" applyFill="1" applyBorder="1"/>
    <xf numFmtId="0" fontId="16" fillId="2" borderId="0" xfId="0" applyFont="1" applyFill="1" applyBorder="1"/>
    <xf numFmtId="0" fontId="16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9" fontId="12" fillId="2" borderId="0" xfId="0" applyNumberFormat="1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10" fontId="12" fillId="2" borderId="0" xfId="0" applyNumberFormat="1" applyFont="1" applyFill="1" applyBorder="1" applyAlignment="1">
      <alignment horizontal="center"/>
    </xf>
    <xf numFmtId="10" fontId="17" fillId="2" borderId="0" xfId="0" applyNumberFormat="1" applyFont="1" applyFill="1" applyBorder="1"/>
    <xf numFmtId="0" fontId="12" fillId="2" borderId="0" xfId="0" applyNumberFormat="1" applyFont="1" applyFill="1" applyBorder="1"/>
    <xf numFmtId="0" fontId="5" fillId="2" borderId="68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17" fillId="2" borderId="22" xfId="0" applyFont="1" applyFill="1" applyBorder="1" applyAlignment="1">
      <alignment horizontal="center"/>
    </xf>
    <xf numFmtId="0" fontId="17" fillId="2" borderId="33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38" xfId="0" applyNumberFormat="1" applyFont="1" applyFill="1" applyBorder="1"/>
    <xf numFmtId="2" fontId="5" fillId="2" borderId="8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/>
    </xf>
    <xf numFmtId="0" fontId="17" fillId="2" borderId="69" xfId="0" applyFont="1" applyFill="1" applyBorder="1" applyAlignment="1">
      <alignment horizontal="center"/>
    </xf>
    <xf numFmtId="0" fontId="17" fillId="2" borderId="32" xfId="0" applyFont="1" applyFill="1" applyBorder="1" applyAlignment="1">
      <alignment horizontal="center"/>
    </xf>
    <xf numFmtId="0" fontId="17" fillId="2" borderId="58" xfId="0" applyFont="1" applyFill="1" applyBorder="1" applyAlignment="1">
      <alignment horizontal="center"/>
    </xf>
    <xf numFmtId="0" fontId="17" fillId="2" borderId="8" xfId="0" applyFont="1" applyFill="1" applyBorder="1"/>
    <xf numFmtId="0" fontId="17" fillId="2" borderId="70" xfId="0" applyFont="1" applyFill="1" applyBorder="1" applyAlignment="1">
      <alignment horizontal="center"/>
    </xf>
    <xf numFmtId="0" fontId="17" fillId="2" borderId="40" xfId="0" applyFont="1" applyFill="1" applyBorder="1" applyAlignment="1">
      <alignment horizontal="center"/>
    </xf>
    <xf numFmtId="0" fontId="17" fillId="2" borderId="54" xfId="0" applyFont="1" applyFill="1" applyBorder="1" applyAlignment="1">
      <alignment horizontal="center"/>
    </xf>
    <xf numFmtId="0" fontId="17" fillId="2" borderId="12" xfId="0" applyFont="1" applyFill="1" applyBorder="1"/>
    <xf numFmtId="0" fontId="12" fillId="2" borderId="12" xfId="0" applyFont="1" applyFill="1" applyBorder="1" applyAlignment="1">
      <alignment horizontal="center"/>
    </xf>
    <xf numFmtId="0" fontId="16" fillId="2" borderId="0" xfId="0" applyFont="1" applyFill="1"/>
    <xf numFmtId="0" fontId="21" fillId="2" borderId="8" xfId="0" applyFont="1" applyFill="1" applyBorder="1"/>
    <xf numFmtId="0" fontId="21" fillId="2" borderId="0" xfId="0" applyFont="1" applyFill="1" applyBorder="1"/>
    <xf numFmtId="0" fontId="21" fillId="2" borderId="37" xfId="0" applyFont="1" applyFill="1" applyBorder="1"/>
    <xf numFmtId="0" fontId="21" fillId="2" borderId="50" xfId="0" applyFont="1" applyFill="1" applyBorder="1"/>
    <xf numFmtId="0" fontId="21" fillId="2" borderId="19" xfId="0" applyFont="1" applyFill="1" applyBorder="1"/>
    <xf numFmtId="49" fontId="22" fillId="2" borderId="44" xfId="0" applyNumberFormat="1" applyFont="1" applyFill="1" applyBorder="1" applyAlignment="1">
      <alignment horizontal="center"/>
    </xf>
    <xf numFmtId="0" fontId="21" fillId="2" borderId="19" xfId="0" applyFont="1" applyFill="1" applyBorder="1" applyAlignment="1">
      <alignment horizontal="center"/>
    </xf>
    <xf numFmtId="0" fontId="21" fillId="2" borderId="44" xfId="0" applyFont="1" applyFill="1" applyBorder="1" applyAlignment="1">
      <alignment horizontal="center"/>
    </xf>
    <xf numFmtId="10" fontId="21" fillId="2" borderId="45" xfId="0" applyNumberFormat="1" applyFont="1" applyFill="1" applyBorder="1" applyAlignment="1">
      <alignment horizontal="center"/>
    </xf>
    <xf numFmtId="0" fontId="21" fillId="2" borderId="27" xfId="0" applyFont="1" applyFill="1" applyBorder="1" applyAlignment="1">
      <alignment horizontal="center"/>
    </xf>
    <xf numFmtId="0" fontId="22" fillId="2" borderId="44" xfId="0" applyFont="1" applyFill="1" applyBorder="1" applyAlignment="1">
      <alignment horizontal="center"/>
    </xf>
    <xf numFmtId="2" fontId="21" fillId="2" borderId="19" xfId="0" applyNumberFormat="1" applyFont="1" applyFill="1" applyBorder="1" applyAlignment="1">
      <alignment horizontal="center"/>
    </xf>
    <xf numFmtId="2" fontId="21" fillId="2" borderId="44" xfId="0" applyNumberFormat="1" applyFont="1" applyFill="1" applyBorder="1" applyAlignment="1">
      <alignment horizontal="center"/>
    </xf>
    <xf numFmtId="2" fontId="21" fillId="2" borderId="27" xfId="0" applyNumberFormat="1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21" fillId="2" borderId="9" xfId="0" applyFont="1" applyFill="1" applyBorder="1"/>
    <xf numFmtId="0" fontId="21" fillId="2" borderId="20" xfId="0" applyFont="1" applyFill="1" applyBorder="1" applyAlignment="1">
      <alignment horizontal="center"/>
    </xf>
    <xf numFmtId="0" fontId="21" fillId="2" borderId="44" xfId="0" applyNumberFormat="1" applyFont="1" applyFill="1" applyBorder="1"/>
    <xf numFmtId="0" fontId="21" fillId="2" borderId="45" xfId="0" applyFont="1" applyFill="1" applyBorder="1"/>
    <xf numFmtId="49" fontId="21" fillId="2" borderId="44" xfId="0" applyNumberFormat="1" applyFont="1" applyFill="1" applyBorder="1" applyAlignment="1">
      <alignment horizontal="center"/>
    </xf>
    <xf numFmtId="0" fontId="21" fillId="2" borderId="53" xfId="0" applyFont="1" applyFill="1" applyBorder="1" applyAlignment="1">
      <alignment horizontal="center"/>
    </xf>
    <xf numFmtId="0" fontId="21" fillId="2" borderId="28" xfId="0" applyFont="1" applyFill="1" applyBorder="1" applyAlignment="1">
      <alignment horizontal="center"/>
    </xf>
    <xf numFmtId="0" fontId="21" fillId="2" borderId="49" xfId="0" applyFont="1" applyFill="1" applyBorder="1" applyAlignment="1">
      <alignment horizontal="center"/>
    </xf>
    <xf numFmtId="9" fontId="21" fillId="2" borderId="45" xfId="0" applyNumberFormat="1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2" fontId="21" fillId="2" borderId="22" xfId="0" applyNumberFormat="1" applyFont="1" applyFill="1" applyBorder="1" applyAlignment="1">
      <alignment horizontal="center"/>
    </xf>
    <xf numFmtId="9" fontId="21" fillId="2" borderId="11" xfId="0" applyNumberFormat="1" applyFont="1" applyFill="1" applyBorder="1" applyAlignment="1">
      <alignment horizontal="center"/>
    </xf>
    <xf numFmtId="2" fontId="21" fillId="2" borderId="21" xfId="0" applyNumberFormat="1" applyFont="1" applyFill="1" applyBorder="1" applyAlignment="1">
      <alignment horizontal="center"/>
    </xf>
    <xf numFmtId="2" fontId="21" fillId="2" borderId="28" xfId="0" applyNumberFormat="1" applyFont="1" applyFill="1" applyBorder="1" applyAlignment="1">
      <alignment horizontal="center"/>
    </xf>
    <xf numFmtId="2" fontId="21" fillId="2" borderId="20" xfId="0" applyNumberFormat="1" applyFont="1" applyFill="1" applyBorder="1" applyAlignment="1">
      <alignment horizontal="center"/>
    </xf>
    <xf numFmtId="9" fontId="21" fillId="2" borderId="8" xfId="0" applyNumberFormat="1" applyFont="1" applyFill="1" applyBorder="1" applyAlignment="1">
      <alignment horizontal="center"/>
    </xf>
    <xf numFmtId="0" fontId="21" fillId="2" borderId="38" xfId="0" applyFont="1" applyFill="1" applyBorder="1" applyAlignment="1">
      <alignment horizontal="center"/>
    </xf>
    <xf numFmtId="2" fontId="17" fillId="2" borderId="44" xfId="0" applyNumberFormat="1" applyFont="1" applyFill="1" applyBorder="1" applyAlignment="1">
      <alignment horizontal="center"/>
    </xf>
    <xf numFmtId="0" fontId="21" fillId="2" borderId="68" xfId="0" applyFont="1" applyFill="1" applyBorder="1" applyAlignment="1">
      <alignment horizontal="center"/>
    </xf>
    <xf numFmtId="0" fontId="21" fillId="2" borderId="22" xfId="0" applyFont="1" applyFill="1" applyBorder="1" applyAlignment="1">
      <alignment horizontal="center"/>
    </xf>
    <xf numFmtId="0" fontId="17" fillId="2" borderId="50" xfId="0" applyFont="1" applyFill="1" applyBorder="1" applyAlignment="1">
      <alignment horizontal="center"/>
    </xf>
    <xf numFmtId="10" fontId="12" fillId="2" borderId="37" xfId="0" applyNumberFormat="1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8" fillId="2" borderId="11" xfId="0" applyFont="1" applyFill="1" applyBorder="1"/>
    <xf numFmtId="0" fontId="16" fillId="2" borderId="21" xfId="0" applyFont="1" applyFill="1" applyBorder="1" applyAlignment="1">
      <alignment horizontal="center"/>
    </xf>
    <xf numFmtId="2" fontId="16" fillId="2" borderId="0" xfId="0" applyNumberFormat="1" applyFont="1" applyFill="1" applyBorder="1" applyAlignment="1">
      <alignment horizontal="center"/>
    </xf>
    <xf numFmtId="2" fontId="16" fillId="2" borderId="21" xfId="0" applyNumberFormat="1" applyFont="1" applyFill="1" applyBorder="1" applyAlignment="1">
      <alignment horizontal="center"/>
    </xf>
    <xf numFmtId="0" fontId="16" fillId="2" borderId="11" xfId="0" applyFont="1" applyFill="1" applyBorder="1"/>
    <xf numFmtId="0" fontId="16" fillId="2" borderId="61" xfId="0" applyFont="1" applyFill="1" applyBorder="1" applyAlignment="1">
      <alignment horizontal="center"/>
    </xf>
    <xf numFmtId="0" fontId="16" fillId="2" borderId="21" xfId="0" applyFont="1" applyFill="1" applyBorder="1" applyAlignment="1">
      <alignment horizontal="left"/>
    </xf>
    <xf numFmtId="0" fontId="8" fillId="2" borderId="21" xfId="0" applyFont="1" applyFill="1" applyBorder="1"/>
    <xf numFmtId="0" fontId="8" fillId="2" borderId="9" xfId="0" applyFont="1" applyFill="1" applyBorder="1"/>
    <xf numFmtId="0" fontId="1" fillId="2" borderId="4" xfId="0" applyFont="1" applyFill="1" applyBorder="1" applyAlignment="1">
      <alignment horizontal="center"/>
    </xf>
    <xf numFmtId="0" fontId="16" fillId="2" borderId="47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44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8" fillId="2" borderId="19" xfId="0" applyFont="1" applyFill="1" applyBorder="1"/>
    <xf numFmtId="2" fontId="8" fillId="2" borderId="20" xfId="0" applyNumberFormat="1" applyFont="1" applyFill="1" applyBorder="1" applyAlignment="1">
      <alignment horizontal="center"/>
    </xf>
    <xf numFmtId="0" fontId="21" fillId="2" borderId="45" xfId="0" applyFont="1" applyFill="1" applyBorder="1" applyAlignment="1">
      <alignment horizontal="center"/>
    </xf>
    <xf numFmtId="0" fontId="16" fillId="2" borderId="33" xfId="0" applyFont="1" applyFill="1" applyBorder="1" applyAlignment="1">
      <alignment horizontal="center"/>
    </xf>
    <xf numFmtId="0" fontId="16" fillId="2" borderId="40" xfId="0" applyFont="1" applyFill="1" applyBorder="1" applyAlignment="1">
      <alignment horizontal="center"/>
    </xf>
    <xf numFmtId="0" fontId="16" fillId="2" borderId="41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6" fillId="2" borderId="42" xfId="0" applyFont="1" applyFill="1" applyBorder="1" applyAlignment="1">
      <alignment horizontal="center"/>
    </xf>
    <xf numFmtId="0" fontId="16" fillId="2" borderId="36" xfId="0" applyFont="1" applyFill="1" applyBorder="1" applyAlignment="1">
      <alignment horizontal="center"/>
    </xf>
    <xf numFmtId="0" fontId="17" fillId="2" borderId="19" xfId="0" applyFont="1" applyFill="1" applyBorder="1"/>
    <xf numFmtId="0" fontId="17" fillId="2" borderId="44" xfId="0" applyFont="1" applyFill="1" applyBorder="1"/>
    <xf numFmtId="0" fontId="17" fillId="2" borderId="45" xfId="0" applyFont="1" applyFill="1" applyBorder="1"/>
    <xf numFmtId="0" fontId="16" fillId="2" borderId="48" xfId="0" applyFont="1" applyFill="1" applyBorder="1" applyAlignment="1">
      <alignment horizontal="center"/>
    </xf>
    <xf numFmtId="0" fontId="16" fillId="2" borderId="5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6" fillId="2" borderId="35" xfId="0" applyFont="1" applyFill="1" applyBorder="1" applyAlignment="1">
      <alignment horizontal="center"/>
    </xf>
    <xf numFmtId="0" fontId="16" fillId="2" borderId="72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2" fontId="21" fillId="2" borderId="53" xfId="0" applyNumberFormat="1" applyFont="1" applyFill="1" applyBorder="1" applyAlignment="1">
      <alignment horizontal="center"/>
    </xf>
    <xf numFmtId="0" fontId="16" fillId="2" borderId="74" xfId="0" applyFont="1" applyFill="1" applyBorder="1" applyAlignment="1">
      <alignment horizontal="center"/>
    </xf>
    <xf numFmtId="0" fontId="21" fillId="2" borderId="26" xfId="0" applyFont="1" applyFill="1" applyBorder="1" applyAlignment="1">
      <alignment horizontal="center"/>
    </xf>
    <xf numFmtId="0" fontId="16" fillId="2" borderId="53" xfId="0" applyFont="1" applyFill="1" applyBorder="1" applyAlignment="1">
      <alignment horizontal="center"/>
    </xf>
    <xf numFmtId="0" fontId="16" fillId="2" borderId="28" xfId="0" applyFont="1" applyFill="1" applyBorder="1" applyAlignment="1">
      <alignment horizontal="center"/>
    </xf>
    <xf numFmtId="0" fontId="12" fillId="2" borderId="46" xfId="0" applyFont="1" applyFill="1" applyBorder="1" applyAlignment="1">
      <alignment horizontal="center"/>
    </xf>
    <xf numFmtId="10" fontId="8" fillId="2" borderId="12" xfId="0" applyNumberFormat="1" applyFont="1" applyFill="1" applyBorder="1" applyAlignment="1">
      <alignment horizontal="center"/>
    </xf>
    <xf numFmtId="2" fontId="8" fillId="2" borderId="22" xfId="0" applyNumberFormat="1" applyFont="1" applyFill="1" applyBorder="1" applyAlignment="1">
      <alignment horizontal="center"/>
    </xf>
    <xf numFmtId="0" fontId="16" fillId="2" borderId="49" xfId="0" applyFont="1" applyFill="1" applyBorder="1" applyAlignment="1">
      <alignment horizontal="center"/>
    </xf>
    <xf numFmtId="0" fontId="16" fillId="2" borderId="45" xfId="0" applyFont="1" applyFill="1" applyBorder="1"/>
    <xf numFmtId="0" fontId="8" fillId="2" borderId="45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49" fontId="21" fillId="2" borderId="0" xfId="0" applyNumberFormat="1" applyFont="1" applyFill="1" applyBorder="1" applyAlignment="1">
      <alignment horizontal="center"/>
    </xf>
    <xf numFmtId="2" fontId="21" fillId="2" borderId="0" xfId="0" applyNumberFormat="1" applyFont="1" applyFill="1" applyBorder="1" applyAlignment="1">
      <alignment horizontal="center"/>
    </xf>
    <xf numFmtId="10" fontId="21" fillId="2" borderId="0" xfId="0" applyNumberFormat="1" applyFont="1" applyFill="1" applyBorder="1" applyAlignment="1">
      <alignment horizontal="center"/>
    </xf>
    <xf numFmtId="0" fontId="21" fillId="2" borderId="10" xfId="0" applyFont="1" applyFill="1" applyBorder="1" applyAlignment="1">
      <alignment horizontal="center"/>
    </xf>
    <xf numFmtId="0" fontId="21" fillId="2" borderId="15" xfId="0" applyNumberFormat="1" applyFont="1" applyFill="1" applyBorder="1"/>
    <xf numFmtId="0" fontId="22" fillId="2" borderId="21" xfId="0" applyFont="1" applyFill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2" fillId="2" borderId="17" xfId="0" applyFont="1" applyFill="1" applyBorder="1" applyAlignment="1">
      <alignment horizontal="left"/>
    </xf>
    <xf numFmtId="0" fontId="21" fillId="2" borderId="35" xfId="0" applyFont="1" applyFill="1" applyBorder="1"/>
    <xf numFmtId="0" fontId="21" fillId="2" borderId="2" xfId="0" applyFont="1" applyFill="1" applyBorder="1"/>
    <xf numFmtId="0" fontId="22" fillId="2" borderId="17" xfId="0" applyFont="1" applyFill="1" applyBorder="1" applyAlignment="1">
      <alignment horizontal="center"/>
    </xf>
    <xf numFmtId="0" fontId="22" fillId="2" borderId="7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22" fillId="2" borderId="11" xfId="0" applyFont="1" applyFill="1" applyBorder="1"/>
    <xf numFmtId="0" fontId="22" fillId="2" borderId="37" xfId="0" applyFont="1" applyFill="1" applyBorder="1" applyAlignment="1">
      <alignment horizontal="center"/>
    </xf>
    <xf numFmtId="49" fontId="22" fillId="2" borderId="17" xfId="0" applyNumberFormat="1" applyFont="1" applyFill="1" applyBorder="1" applyAlignment="1">
      <alignment horizontal="center"/>
    </xf>
    <xf numFmtId="0" fontId="21" fillId="2" borderId="33" xfId="0" applyFont="1" applyFill="1" applyBorder="1"/>
    <xf numFmtId="0" fontId="21" fillId="2" borderId="51" xfId="0" applyFont="1" applyFill="1" applyBorder="1"/>
    <xf numFmtId="0" fontId="22" fillId="2" borderId="18" xfId="0" applyFont="1" applyFill="1" applyBorder="1" applyAlignment="1">
      <alignment horizontal="center"/>
    </xf>
    <xf numFmtId="0" fontId="22" fillId="2" borderId="30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16" fillId="0" borderId="1" xfId="0" applyFont="1" applyBorder="1"/>
    <xf numFmtId="0" fontId="16" fillId="0" borderId="2" xfId="0" applyFont="1" applyBorder="1"/>
    <xf numFmtId="0" fontId="7" fillId="0" borderId="59" xfId="0" applyFont="1" applyBorder="1"/>
    <xf numFmtId="0" fontId="7" fillId="0" borderId="14" xfId="0" applyFont="1" applyBorder="1"/>
    <xf numFmtId="0" fontId="0" fillId="0" borderId="13" xfId="0" applyBorder="1"/>
    <xf numFmtId="0" fontId="7" fillId="0" borderId="1" xfId="0" applyFont="1" applyBorder="1"/>
    <xf numFmtId="0" fontId="6" fillId="0" borderId="1" xfId="0" applyFont="1" applyBorder="1"/>
    <xf numFmtId="0" fontId="10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3" fillId="2" borderId="1" xfId="0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22" xfId="0" applyFont="1" applyFill="1" applyBorder="1"/>
    <xf numFmtId="0" fontId="16" fillId="0" borderId="0" xfId="0" applyFont="1" applyAlignment="1">
      <alignment horizontal="center"/>
    </xf>
    <xf numFmtId="0" fontId="16" fillId="0" borderId="22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7" fillId="0" borderId="45" xfId="0" applyFont="1" applyBorder="1" applyAlignment="1">
      <alignment horizontal="left"/>
    </xf>
    <xf numFmtId="49" fontId="17" fillId="2" borderId="44" xfId="0" applyNumberFormat="1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/>
    </xf>
    <xf numFmtId="0" fontId="16" fillId="0" borderId="21" xfId="0" applyFont="1" applyBorder="1" applyAlignment="1">
      <alignment horizontal="left"/>
    </xf>
    <xf numFmtId="0" fontId="17" fillId="2" borderId="35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2" fontId="12" fillId="2" borderId="19" xfId="0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7" fillId="2" borderId="42" xfId="0" applyFont="1" applyFill="1" applyBorder="1" applyAlignment="1">
      <alignment horizontal="center"/>
    </xf>
    <xf numFmtId="9" fontId="12" fillId="2" borderId="8" xfId="0" applyNumberFormat="1" applyFont="1" applyFill="1" applyBorder="1" applyAlignment="1">
      <alignment horizontal="center"/>
    </xf>
    <xf numFmtId="0" fontId="16" fillId="4" borderId="0" xfId="0" applyFont="1" applyFill="1"/>
    <xf numFmtId="0" fontId="16" fillId="0" borderId="9" xfId="0" applyFont="1" applyBorder="1"/>
    <xf numFmtId="0" fontId="8" fillId="0" borderId="0" xfId="0" applyFont="1" applyFill="1" applyBorder="1" applyAlignment="1">
      <alignment horizontal="center"/>
    </xf>
    <xf numFmtId="10" fontId="17" fillId="2" borderId="8" xfId="0" applyNumberFormat="1" applyFont="1" applyFill="1" applyBorder="1" applyAlignment="1">
      <alignment horizontal="center"/>
    </xf>
    <xf numFmtId="2" fontId="12" fillId="2" borderId="20" xfId="0" applyNumberFormat="1" applyFont="1" applyFill="1" applyBorder="1" applyAlignment="1">
      <alignment horizontal="center"/>
    </xf>
    <xf numFmtId="0" fontId="12" fillId="0" borderId="11" xfId="0" applyFont="1" applyBorder="1"/>
    <xf numFmtId="0" fontId="8" fillId="0" borderId="59" xfId="0" applyFont="1" applyBorder="1"/>
    <xf numFmtId="0" fontId="16" fillId="0" borderId="22" xfId="0" applyFont="1" applyBorder="1"/>
    <xf numFmtId="0" fontId="21" fillId="2" borderId="11" xfId="0" applyFont="1" applyFill="1" applyBorder="1"/>
    <xf numFmtId="0" fontId="25" fillId="2" borderId="45" xfId="0" applyFont="1" applyFill="1" applyBorder="1"/>
    <xf numFmtId="0" fontId="25" fillId="2" borderId="19" xfId="0" applyFont="1" applyFill="1" applyBorder="1"/>
    <xf numFmtId="0" fontId="25" fillId="2" borderId="0" xfId="0" applyFont="1" applyFill="1" applyBorder="1"/>
    <xf numFmtId="0" fontId="25" fillId="2" borderId="11" xfId="0" applyFont="1" applyFill="1" applyBorder="1"/>
    <xf numFmtId="0" fontId="25" fillId="2" borderId="35" xfId="0" applyFont="1" applyFill="1" applyBorder="1"/>
    <xf numFmtId="0" fontId="25" fillId="2" borderId="6" xfId="0" applyFont="1" applyFill="1" applyBorder="1"/>
    <xf numFmtId="0" fontId="25" fillId="2" borderId="8" xfId="0" applyFont="1" applyFill="1" applyBorder="1"/>
    <xf numFmtId="0" fontId="25" fillId="2" borderId="9" xfId="0" applyFont="1" applyFill="1" applyBorder="1"/>
    <xf numFmtId="0" fontId="25" fillId="2" borderId="31" xfId="0" applyFont="1" applyFill="1" applyBorder="1"/>
    <xf numFmtId="0" fontId="25" fillId="2" borderId="32" xfId="0" applyFont="1" applyFill="1" applyBorder="1"/>
    <xf numFmtId="0" fontId="25" fillId="2" borderId="58" xfId="0" applyFont="1" applyFill="1" applyBorder="1"/>
    <xf numFmtId="0" fontId="25" fillId="2" borderId="37" xfId="0" applyFont="1" applyFill="1" applyBorder="1"/>
    <xf numFmtId="0" fontId="25" fillId="2" borderId="50" xfId="0" applyFont="1" applyFill="1" applyBorder="1"/>
    <xf numFmtId="0" fontId="25" fillId="2" borderId="39" xfId="0" applyFont="1" applyFill="1" applyBorder="1"/>
    <xf numFmtId="0" fontId="25" fillId="2" borderId="54" xfId="0" applyFont="1" applyFill="1" applyBorder="1"/>
    <xf numFmtId="0" fontId="25" fillId="2" borderId="55" xfId="0" applyFont="1" applyFill="1" applyBorder="1"/>
    <xf numFmtId="0" fontId="25" fillId="2" borderId="33" xfId="0" applyFont="1" applyFill="1" applyBorder="1"/>
    <xf numFmtId="0" fontId="25" fillId="2" borderId="1" xfId="0" applyFont="1" applyFill="1" applyBorder="1"/>
    <xf numFmtId="0" fontId="25" fillId="2" borderId="2" xfId="0" applyFont="1" applyFill="1" applyBorder="1"/>
    <xf numFmtId="0" fontId="25" fillId="2" borderId="52" xfId="0" applyFont="1" applyFill="1" applyBorder="1"/>
    <xf numFmtId="0" fontId="25" fillId="2" borderId="19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49" fontId="21" fillId="2" borderId="9" xfId="0" applyNumberFormat="1" applyFont="1" applyFill="1" applyBorder="1" applyAlignment="1">
      <alignment horizontal="center"/>
    </xf>
    <xf numFmtId="2" fontId="21" fillId="2" borderId="9" xfId="0" applyNumberFormat="1" applyFont="1" applyFill="1" applyBorder="1" applyAlignment="1">
      <alignment horizontal="center"/>
    </xf>
    <xf numFmtId="10" fontId="21" fillId="2" borderId="9" xfId="0" applyNumberFormat="1" applyFont="1" applyFill="1" applyBorder="1" applyAlignment="1">
      <alignment horizontal="center"/>
    </xf>
    <xf numFmtId="2" fontId="21" fillId="2" borderId="10" xfId="0" applyNumberFormat="1" applyFont="1" applyFill="1" applyBorder="1" applyAlignment="1">
      <alignment horizontal="center"/>
    </xf>
    <xf numFmtId="0" fontId="16" fillId="0" borderId="7" xfId="0" applyFont="1" applyBorder="1"/>
    <xf numFmtId="0" fontId="0" fillId="0" borderId="30" xfId="0" applyBorder="1"/>
    <xf numFmtId="0" fontId="22" fillId="2" borderId="22" xfId="0" applyFont="1" applyFill="1" applyBorder="1" applyAlignment="1">
      <alignment horizontal="left"/>
    </xf>
    <xf numFmtId="0" fontId="21" fillId="2" borderId="1" xfId="0" applyFont="1" applyFill="1" applyBorder="1"/>
    <xf numFmtId="0" fontId="22" fillId="2" borderId="11" xfId="0" applyFont="1" applyFill="1" applyBorder="1" applyAlignment="1">
      <alignment horizontal="left"/>
    </xf>
    <xf numFmtId="0" fontId="21" fillId="2" borderId="11" xfId="0" applyFont="1" applyFill="1" applyBorder="1" applyAlignment="1">
      <alignment horizontal="center"/>
    </xf>
    <xf numFmtId="2" fontId="22" fillId="2" borderId="17" xfId="0" applyNumberFormat="1" applyFont="1" applyFill="1" applyBorder="1" applyAlignment="1">
      <alignment horizontal="center"/>
    </xf>
    <xf numFmtId="2" fontId="22" fillId="2" borderId="7" xfId="0" applyNumberFormat="1" applyFont="1" applyFill="1" applyBorder="1" applyAlignment="1">
      <alignment horizontal="center"/>
    </xf>
    <xf numFmtId="2" fontId="22" fillId="2" borderId="1" xfId="0" applyNumberFormat="1" applyFont="1" applyFill="1" applyBorder="1" applyAlignment="1">
      <alignment horizontal="center"/>
    </xf>
    <xf numFmtId="0" fontId="21" fillId="2" borderId="42" xfId="0" applyFont="1" applyFill="1" applyBorder="1"/>
    <xf numFmtId="0" fontId="21" fillId="2" borderId="5" xfId="0" applyFont="1" applyFill="1" applyBorder="1"/>
    <xf numFmtId="0" fontId="21" fillId="2" borderId="54" xfId="0" applyFont="1" applyFill="1" applyBorder="1"/>
    <xf numFmtId="0" fontId="21" fillId="2" borderId="21" xfId="0" applyFont="1" applyFill="1" applyBorder="1" applyAlignment="1">
      <alignment horizontal="center"/>
    </xf>
    <xf numFmtId="10" fontId="21" fillId="2" borderId="11" xfId="0" applyNumberFormat="1" applyFont="1" applyFill="1" applyBorder="1" applyAlignment="1">
      <alignment horizontal="center"/>
    </xf>
    <xf numFmtId="0" fontId="24" fillId="2" borderId="17" xfId="0" applyFont="1" applyFill="1" applyBorder="1" applyAlignment="1">
      <alignment horizontal="left"/>
    </xf>
    <xf numFmtId="0" fontId="25" fillId="2" borderId="44" xfId="0" applyFont="1" applyFill="1" applyBorder="1" applyAlignment="1">
      <alignment horizontal="center"/>
    </xf>
    <xf numFmtId="0" fontId="22" fillId="2" borderId="19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1" fillId="2" borderId="21" xfId="0" applyFont="1" applyFill="1" applyBorder="1"/>
    <xf numFmtId="0" fontId="16" fillId="2" borderId="70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  <xf numFmtId="0" fontId="21" fillId="2" borderId="33" xfId="0" applyFont="1" applyFill="1" applyBorder="1" applyAlignment="1">
      <alignment horizontal="center"/>
    </xf>
    <xf numFmtId="0" fontId="21" fillId="2" borderId="42" xfId="0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21" fillId="2" borderId="43" xfId="0" applyFont="1" applyFill="1" applyBorder="1" applyAlignment="1">
      <alignment horizontal="center"/>
    </xf>
    <xf numFmtId="0" fontId="8" fillId="0" borderId="60" xfId="0" applyFont="1" applyBorder="1"/>
    <xf numFmtId="0" fontId="7" fillId="0" borderId="51" xfId="0" applyFont="1" applyBorder="1"/>
    <xf numFmtId="0" fontId="12" fillId="2" borderId="23" xfId="0" applyFont="1" applyFill="1" applyBorder="1"/>
    <xf numFmtId="0" fontId="21" fillId="2" borderId="17" xfId="0" applyFont="1" applyFill="1" applyBorder="1"/>
    <xf numFmtId="0" fontId="22" fillId="2" borderId="45" xfId="0" applyFont="1" applyFill="1" applyBorder="1" applyAlignment="1">
      <alignment horizontal="left"/>
    </xf>
    <xf numFmtId="164" fontId="22" fillId="2" borderId="2" xfId="0" applyNumberFormat="1" applyFont="1" applyFill="1" applyBorder="1" applyAlignment="1">
      <alignment horizontal="center"/>
    </xf>
    <xf numFmtId="0" fontId="22" fillId="2" borderId="16" xfId="0" applyFont="1" applyFill="1" applyBorder="1" applyAlignment="1">
      <alignment horizontal="center"/>
    </xf>
    <xf numFmtId="0" fontId="22" fillId="2" borderId="2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/>
    </xf>
    <xf numFmtId="0" fontId="21" fillId="2" borderId="57" xfId="0" applyFont="1" applyFill="1" applyBorder="1" applyAlignment="1">
      <alignment horizontal="center"/>
    </xf>
    <xf numFmtId="0" fontId="21" fillId="2" borderId="25" xfId="0" applyFont="1" applyFill="1" applyBorder="1" applyAlignment="1">
      <alignment horizontal="center"/>
    </xf>
    <xf numFmtId="0" fontId="21" fillId="2" borderId="59" xfId="0" applyFont="1" applyFill="1" applyBorder="1" applyAlignment="1">
      <alignment horizontal="center"/>
    </xf>
    <xf numFmtId="0" fontId="22" fillId="2" borderId="34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center"/>
    </xf>
    <xf numFmtId="0" fontId="16" fillId="2" borderId="60" xfId="0" applyFont="1" applyFill="1" applyBorder="1" applyAlignment="1">
      <alignment horizontal="center"/>
    </xf>
    <xf numFmtId="0" fontId="8" fillId="2" borderId="13" xfId="0" applyFont="1" applyFill="1" applyBorder="1"/>
    <xf numFmtId="0" fontId="19" fillId="0" borderId="0" xfId="0" applyFont="1"/>
    <xf numFmtId="0" fontId="25" fillId="2" borderId="20" xfId="0" applyFont="1" applyFill="1" applyBorder="1"/>
    <xf numFmtId="0" fontId="17" fillId="2" borderId="55" xfId="0" applyFont="1" applyFill="1" applyBorder="1" applyAlignment="1">
      <alignment horizontal="center"/>
    </xf>
    <xf numFmtId="2" fontId="17" fillId="2" borderId="55" xfId="0" applyNumberFormat="1" applyFont="1" applyFill="1" applyBorder="1" applyAlignment="1">
      <alignment horizontal="center"/>
    </xf>
    <xf numFmtId="2" fontId="17" fillId="2" borderId="29" xfId="0" applyNumberFormat="1" applyFont="1" applyFill="1" applyBorder="1" applyAlignment="1">
      <alignment horizontal="center"/>
    </xf>
    <xf numFmtId="0" fontId="17" fillId="2" borderId="71" xfId="0" applyFont="1" applyFill="1" applyBorder="1"/>
    <xf numFmtId="0" fontId="22" fillId="2" borderId="23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3" fillId="2" borderId="34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22" fillId="2" borderId="29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23" fillId="2" borderId="61" xfId="0" applyFont="1" applyFill="1" applyBorder="1" applyAlignment="1">
      <alignment horizontal="center"/>
    </xf>
    <xf numFmtId="0" fontId="23" fillId="2" borderId="42" xfId="0" applyFont="1" applyFill="1" applyBorder="1" applyAlignment="1">
      <alignment horizontal="center"/>
    </xf>
    <xf numFmtId="0" fontId="22" fillId="2" borderId="21" xfId="0" applyFont="1" applyFill="1" applyBorder="1" applyAlignment="1">
      <alignment horizontal="center"/>
    </xf>
    <xf numFmtId="0" fontId="23" fillId="2" borderId="47" xfId="0" applyFont="1" applyFill="1" applyBorder="1" applyAlignment="1">
      <alignment horizontal="center"/>
    </xf>
    <xf numFmtId="0" fontId="23" fillId="2" borderId="48" xfId="0" applyFont="1" applyFill="1" applyBorder="1" applyAlignment="1">
      <alignment horizontal="center"/>
    </xf>
    <xf numFmtId="0" fontId="23" fillId="2" borderId="57" xfId="0" applyFont="1" applyFill="1" applyBorder="1" applyAlignment="1">
      <alignment horizontal="center"/>
    </xf>
    <xf numFmtId="2" fontId="22" fillId="2" borderId="29" xfId="0" applyNumberFormat="1" applyFont="1" applyFill="1" applyBorder="1" applyAlignment="1">
      <alignment horizontal="center"/>
    </xf>
    <xf numFmtId="0" fontId="23" fillId="2" borderId="40" xfId="0" applyFont="1" applyFill="1" applyBorder="1" applyAlignment="1">
      <alignment horizontal="center"/>
    </xf>
    <xf numFmtId="0" fontId="23" fillId="2" borderId="41" xfId="0" applyFont="1" applyFill="1" applyBorder="1" applyAlignment="1">
      <alignment horizontal="center"/>
    </xf>
    <xf numFmtId="0" fontId="23" fillId="2" borderId="39" xfId="0" applyFont="1" applyFill="1" applyBorder="1" applyAlignment="1">
      <alignment horizontal="center"/>
    </xf>
    <xf numFmtId="0" fontId="22" fillId="2" borderId="76" xfId="0" applyFont="1" applyFill="1" applyBorder="1" applyAlignment="1">
      <alignment horizontal="center"/>
    </xf>
    <xf numFmtId="0" fontId="23" fillId="2" borderId="31" xfId="0" applyFont="1" applyFill="1" applyBorder="1" applyAlignment="1">
      <alignment horizontal="center"/>
    </xf>
    <xf numFmtId="0" fontId="23" fillId="2" borderId="67" xfId="0" applyFont="1" applyFill="1" applyBorder="1" applyAlignment="1">
      <alignment horizontal="center"/>
    </xf>
    <xf numFmtId="0" fontId="23" fillId="2" borderId="32" xfId="0" applyFont="1" applyFill="1" applyBorder="1" applyAlignment="1">
      <alignment horizontal="center"/>
    </xf>
    <xf numFmtId="0" fontId="25" fillId="2" borderId="14" xfId="0" applyFont="1" applyFill="1" applyBorder="1"/>
    <xf numFmtId="0" fontId="22" fillId="2" borderId="65" xfId="0" applyFont="1" applyFill="1" applyBorder="1" applyAlignment="1">
      <alignment horizontal="center"/>
    </xf>
    <xf numFmtId="0" fontId="22" fillId="2" borderId="31" xfId="0" applyFont="1" applyFill="1" applyBorder="1" applyAlignment="1">
      <alignment horizontal="center"/>
    </xf>
    <xf numFmtId="0" fontId="23" fillId="0" borderId="21" xfId="0" applyFont="1" applyBorder="1" applyAlignment="1">
      <alignment horizontal="left"/>
    </xf>
    <xf numFmtId="0" fontId="22" fillId="2" borderId="42" xfId="0" applyFont="1" applyFill="1" applyBorder="1" applyAlignment="1">
      <alignment horizontal="center"/>
    </xf>
    <xf numFmtId="10" fontId="21" fillId="2" borderId="8" xfId="0" applyNumberFormat="1" applyFont="1" applyFill="1" applyBorder="1" applyAlignment="1">
      <alignment horizontal="center"/>
    </xf>
    <xf numFmtId="0" fontId="14" fillId="2" borderId="27" xfId="0" applyFont="1" applyFill="1" applyBorder="1" applyAlignment="1">
      <alignment horizontal="center"/>
    </xf>
    <xf numFmtId="0" fontId="14" fillId="2" borderId="53" xfId="0" applyFont="1" applyFill="1" applyBorder="1" applyAlignment="1">
      <alignment horizontal="center"/>
    </xf>
    <xf numFmtId="0" fontId="14" fillId="2" borderId="44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10" fontId="14" fillId="2" borderId="45" xfId="0" applyNumberFormat="1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49" fontId="0" fillId="0" borderId="0" xfId="0" applyNumberFormat="1"/>
    <xf numFmtId="2" fontId="21" fillId="2" borderId="1" xfId="0" applyNumberFormat="1" applyFont="1" applyFill="1" applyBorder="1" applyAlignment="1">
      <alignment horizontal="center"/>
    </xf>
    <xf numFmtId="10" fontId="21" fillId="2" borderId="1" xfId="0" applyNumberFormat="1" applyFont="1" applyFill="1" applyBorder="1" applyAlignment="1">
      <alignment horizontal="center"/>
    </xf>
    <xf numFmtId="0" fontId="21" fillId="2" borderId="15" xfId="0" applyNumberFormat="1" applyFont="1" applyFill="1" applyBorder="1" applyAlignment="1">
      <alignment horizontal="center"/>
    </xf>
    <xf numFmtId="0" fontId="21" fillId="2" borderId="0" xfId="0" applyNumberFormat="1" applyFont="1" applyFill="1" applyBorder="1" applyAlignment="1">
      <alignment horizontal="center"/>
    </xf>
    <xf numFmtId="9" fontId="25" fillId="2" borderId="45" xfId="0" applyNumberFormat="1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0" xfId="0" applyFont="1" applyBorder="1"/>
    <xf numFmtId="0" fontId="9" fillId="0" borderId="21" xfId="0" applyFont="1" applyBorder="1"/>
    <xf numFmtId="0" fontId="9" fillId="0" borderId="11" xfId="0" applyFont="1" applyBorder="1"/>
    <xf numFmtId="0" fontId="27" fillId="0" borderId="0" xfId="0" applyFont="1" applyAlignment="1">
      <alignment horizontal="center"/>
    </xf>
    <xf numFmtId="0" fontId="9" fillId="0" borderId="0" xfId="0" applyFont="1"/>
    <xf numFmtId="0" fontId="10" fillId="2" borderId="19" xfId="0" applyFont="1" applyFill="1" applyBorder="1"/>
    <xf numFmtId="0" fontId="10" fillId="2" borderId="44" xfId="0" applyFont="1" applyFill="1" applyBorder="1"/>
    <xf numFmtId="0" fontId="10" fillId="2" borderId="45" xfId="0" applyFont="1" applyFill="1" applyBorder="1"/>
    <xf numFmtId="0" fontId="10" fillId="2" borderId="1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1" xfId="0" applyFont="1" applyFill="1" applyBorder="1"/>
    <xf numFmtId="0" fontId="10" fillId="2" borderId="30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42" xfId="0" applyFont="1" applyFill="1" applyBorder="1" applyAlignment="1">
      <alignment horizontal="center"/>
    </xf>
    <xf numFmtId="49" fontId="10" fillId="2" borderId="17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0" fontId="9" fillId="2" borderId="33" xfId="0" applyFont="1" applyFill="1" applyBorder="1" applyAlignment="1">
      <alignment horizontal="center"/>
    </xf>
    <xf numFmtId="0" fontId="9" fillId="2" borderId="73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/>
    </xf>
    <xf numFmtId="0" fontId="9" fillId="2" borderId="41" xfId="0" applyFont="1" applyFill="1" applyBorder="1" applyAlignment="1">
      <alignment horizontal="center"/>
    </xf>
    <xf numFmtId="49" fontId="10" fillId="2" borderId="44" xfId="0" applyNumberFormat="1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10" fontId="5" fillId="2" borderId="45" xfId="0" applyNumberFormat="1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43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11" xfId="0" applyFont="1" applyFill="1" applyBorder="1"/>
    <xf numFmtId="2" fontId="5" fillId="2" borderId="19" xfId="0" applyNumberFormat="1" applyFont="1" applyFill="1" applyBorder="1" applyAlignment="1">
      <alignment horizontal="center"/>
    </xf>
    <xf numFmtId="2" fontId="5" fillId="2" borderId="44" xfId="0" applyNumberFormat="1" applyFont="1" applyFill="1" applyBorder="1" applyAlignment="1">
      <alignment horizontal="center"/>
    </xf>
    <xf numFmtId="2" fontId="5" fillId="2" borderId="27" xfId="0" applyNumberFormat="1" applyFont="1" applyFill="1" applyBorder="1" applyAlignment="1">
      <alignment horizontal="center"/>
    </xf>
    <xf numFmtId="2" fontId="5" fillId="2" borderId="53" xfId="0" applyNumberFormat="1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36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2" fontId="10" fillId="2" borderId="7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10" fillId="2" borderId="30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10" fontId="10" fillId="2" borderId="11" xfId="0" applyNumberFormat="1" applyFont="1" applyFill="1" applyBorder="1"/>
    <xf numFmtId="0" fontId="10" fillId="2" borderId="15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10" fontId="10" fillId="2" borderId="8" xfId="0" applyNumberFormat="1" applyFont="1" applyFill="1" applyBorder="1" applyAlignment="1">
      <alignment horizontal="center"/>
    </xf>
    <xf numFmtId="2" fontId="5" fillId="2" borderId="20" xfId="0" applyNumberFormat="1" applyFont="1" applyFill="1" applyBorder="1" applyAlignment="1">
      <alignment horizontal="center"/>
    </xf>
    <xf numFmtId="9" fontId="5" fillId="2" borderId="8" xfId="0" applyNumberFormat="1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5" xfId="0" applyNumberFormat="1" applyFont="1" applyFill="1" applyBorder="1"/>
    <xf numFmtId="0" fontId="9" fillId="0" borderId="0" xfId="0" applyFont="1" applyBorder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  <xf numFmtId="0" fontId="5" fillId="2" borderId="45" xfId="0" applyFont="1" applyFill="1" applyBorder="1"/>
    <xf numFmtId="0" fontId="9" fillId="2" borderId="44" xfId="0" applyFont="1" applyFill="1" applyBorder="1" applyAlignment="1">
      <alignment horizontal="center"/>
    </xf>
    <xf numFmtId="0" fontId="9" fillId="2" borderId="53" xfId="0" applyFont="1" applyFill="1" applyBorder="1" applyAlignment="1">
      <alignment horizontal="center"/>
    </xf>
    <xf numFmtId="0" fontId="9" fillId="2" borderId="49" xfId="0" applyFont="1" applyFill="1" applyBorder="1" applyAlignment="1">
      <alignment horizontal="center"/>
    </xf>
    <xf numFmtId="0" fontId="9" fillId="2" borderId="45" xfId="0" applyFont="1" applyFill="1" applyBorder="1"/>
    <xf numFmtId="0" fontId="10" fillId="2" borderId="2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2" fontId="5" fillId="2" borderId="22" xfId="0" applyNumberFormat="1" applyFont="1" applyFill="1" applyBorder="1" applyAlignment="1">
      <alignment horizontal="center"/>
    </xf>
    <xf numFmtId="10" fontId="7" fillId="2" borderId="12" xfId="0" applyNumberFormat="1" applyFont="1" applyFill="1" applyBorder="1" applyAlignment="1">
      <alignment horizontal="center"/>
    </xf>
    <xf numFmtId="2" fontId="7" fillId="2" borderId="22" xfId="0" applyNumberFormat="1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2" fontId="7" fillId="2" borderId="44" xfId="0" applyNumberFormat="1" applyFont="1" applyFill="1" applyBorder="1" applyAlignment="1">
      <alignment horizontal="center"/>
    </xf>
    <xf numFmtId="9" fontId="7" fillId="2" borderId="45" xfId="0" applyNumberFormat="1" applyFont="1" applyFill="1" applyBorder="1" applyAlignment="1">
      <alignment horizontal="center"/>
    </xf>
    <xf numFmtId="0" fontId="7" fillId="2" borderId="4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/>
    </xf>
    <xf numFmtId="2" fontId="5" fillId="2" borderId="43" xfId="0" applyNumberFormat="1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2" fontId="7" fillId="2" borderId="20" xfId="0" applyNumberFormat="1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5" fillId="2" borderId="21" xfId="0" applyFont="1" applyFill="1" applyBorder="1"/>
    <xf numFmtId="0" fontId="5" fillId="2" borderId="19" xfId="0" applyFont="1" applyFill="1" applyBorder="1"/>
    <xf numFmtId="0" fontId="10" fillId="2" borderId="17" xfId="0" applyFont="1" applyFill="1" applyBorder="1" applyAlignment="1">
      <alignment horizontal="left"/>
    </xf>
    <xf numFmtId="0" fontId="10" fillId="2" borderId="45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5" fillId="2" borderId="22" xfId="0" applyFont="1" applyFill="1" applyBorder="1"/>
    <xf numFmtId="0" fontId="5" fillId="2" borderId="11" xfId="0" applyFont="1" applyFill="1" applyBorder="1"/>
    <xf numFmtId="0" fontId="5" fillId="2" borderId="0" xfId="0" applyFont="1" applyFill="1" applyBorder="1"/>
    <xf numFmtId="0" fontId="10" fillId="2" borderId="0" xfId="0" applyFont="1" applyFill="1" applyBorder="1" applyAlignment="1">
      <alignment horizontal="center"/>
    </xf>
    <xf numFmtId="0" fontId="7" fillId="2" borderId="45" xfId="0" applyFont="1" applyFill="1" applyBorder="1"/>
    <xf numFmtId="0" fontId="7" fillId="0" borderId="19" xfId="0" applyFont="1" applyBorder="1"/>
    <xf numFmtId="0" fontId="10" fillId="2" borderId="21" xfId="0" applyFont="1" applyFill="1" applyBorder="1"/>
    <xf numFmtId="0" fontId="10" fillId="2" borderId="34" xfId="0" applyFont="1" applyFill="1" applyBorder="1" applyAlignment="1">
      <alignment horizontal="center"/>
    </xf>
    <xf numFmtId="0" fontId="10" fillId="2" borderId="17" xfId="0" applyNumberFormat="1" applyFont="1" applyFill="1" applyBorder="1" applyAlignment="1">
      <alignment horizontal="center"/>
    </xf>
    <xf numFmtId="0" fontId="10" fillId="2" borderId="11" xfId="0" applyFont="1" applyFill="1" applyBorder="1" applyAlignment="1">
      <alignment horizontal="left"/>
    </xf>
    <xf numFmtId="0" fontId="5" fillId="2" borderId="37" xfId="0" applyFont="1" applyFill="1" applyBorder="1"/>
    <xf numFmtId="0" fontId="5" fillId="2" borderId="18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7" fillId="2" borderId="19" xfId="0" applyFont="1" applyFill="1" applyBorder="1"/>
    <xf numFmtId="0" fontId="7" fillId="2" borderId="11" xfId="0" applyFont="1" applyFill="1" applyBorder="1"/>
    <xf numFmtId="0" fontId="5" fillId="2" borderId="17" xfId="0" applyFont="1" applyFill="1" applyBorder="1" applyAlignment="1">
      <alignment horizontal="right"/>
    </xf>
    <xf numFmtId="0" fontId="5" fillId="2" borderId="21" xfId="0" applyFont="1" applyFill="1" applyBorder="1" applyAlignment="1">
      <alignment horizontal="center"/>
    </xf>
    <xf numFmtId="2" fontId="10" fillId="2" borderId="61" xfId="0" applyNumberFormat="1" applyFont="1" applyFill="1" applyBorder="1" applyAlignment="1">
      <alignment horizontal="center"/>
    </xf>
    <xf numFmtId="0" fontId="5" fillId="2" borderId="42" xfId="0" applyFont="1" applyFill="1" applyBorder="1"/>
    <xf numFmtId="0" fontId="5" fillId="2" borderId="5" xfId="0" applyFont="1" applyFill="1" applyBorder="1"/>
    <xf numFmtId="0" fontId="5" fillId="2" borderId="54" xfId="0" applyFont="1" applyFill="1" applyBorder="1"/>
    <xf numFmtId="0" fontId="5" fillId="2" borderId="17" xfId="0" applyFont="1" applyFill="1" applyBorder="1"/>
    <xf numFmtId="2" fontId="10" fillId="2" borderId="34" xfId="0" applyNumberFormat="1" applyFont="1" applyFill="1" applyBorder="1" applyAlignment="1">
      <alignment horizontal="center"/>
    </xf>
    <xf numFmtId="0" fontId="10" fillId="2" borderId="75" xfId="0" applyFont="1" applyFill="1" applyBorder="1" applyAlignment="1">
      <alignment horizontal="center"/>
    </xf>
    <xf numFmtId="2" fontId="5" fillId="2" borderId="62" xfId="0" applyNumberFormat="1" applyFont="1" applyFill="1" applyBorder="1" applyAlignment="1">
      <alignment horizontal="center"/>
    </xf>
    <xf numFmtId="0" fontId="10" fillId="2" borderId="37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10" fontId="7" fillId="2" borderId="44" xfId="0" applyNumberFormat="1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10" fillId="2" borderId="42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/>
    </xf>
    <xf numFmtId="0" fontId="7" fillId="2" borderId="35" xfId="0" applyFont="1" applyFill="1" applyBorder="1"/>
    <xf numFmtId="0" fontId="7" fillId="2" borderId="4" xfId="0" applyFont="1" applyFill="1" applyBorder="1"/>
    <xf numFmtId="0" fontId="7" fillId="2" borderId="6" xfId="0" applyFont="1" applyFill="1" applyBorder="1"/>
    <xf numFmtId="0" fontId="9" fillId="2" borderId="16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7" fillId="2" borderId="50" xfId="0" applyFont="1" applyFill="1" applyBorder="1"/>
    <xf numFmtId="0" fontId="7" fillId="2" borderId="14" xfId="0" applyFont="1" applyFill="1" applyBorder="1"/>
    <xf numFmtId="0" fontId="7" fillId="2" borderId="15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62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7" fillId="2" borderId="4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9" fillId="2" borderId="50" xfId="0" applyFont="1" applyFill="1" applyBorder="1" applyAlignment="1">
      <alignment horizontal="center"/>
    </xf>
    <xf numFmtId="10" fontId="7" fillId="2" borderId="37" xfId="0" applyNumberFormat="1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9" fontId="7" fillId="2" borderId="8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10" fontId="7" fillId="2" borderId="11" xfId="0" applyNumberFormat="1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/>
    </xf>
    <xf numFmtId="0" fontId="13" fillId="2" borderId="30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3" fillId="2" borderId="33" xfId="0" applyFont="1" applyFill="1" applyBorder="1" applyAlignment="1">
      <alignment horizontal="center"/>
    </xf>
    <xf numFmtId="0" fontId="22" fillId="2" borderId="33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0" fillId="0" borderId="60" xfId="0" applyBorder="1"/>
    <xf numFmtId="0" fontId="0" fillId="0" borderId="12" xfId="0" applyBorder="1"/>
    <xf numFmtId="0" fontId="8" fillId="0" borderId="37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8" fillId="0" borderId="65" xfId="0" applyFont="1" applyBorder="1"/>
    <xf numFmtId="0" fontId="8" fillId="0" borderId="71" xfId="0" applyFont="1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13" fillId="2" borderId="19" xfId="0" applyFont="1" applyFill="1" applyBorder="1" applyAlignment="1">
      <alignment horizontal="center"/>
    </xf>
    <xf numFmtId="0" fontId="13" fillId="2" borderId="44" xfId="0" applyFont="1" applyFill="1" applyBorder="1" applyAlignment="1">
      <alignment horizontal="center"/>
    </xf>
    <xf numFmtId="0" fontId="14" fillId="2" borderId="45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4" fillId="2" borderId="68" xfId="0" applyFont="1" applyFill="1" applyBorder="1" applyAlignment="1">
      <alignment horizontal="center"/>
    </xf>
    <xf numFmtId="0" fontId="14" fillId="2" borderId="26" xfId="0" applyFont="1" applyFill="1" applyBorder="1" applyAlignment="1">
      <alignment horizontal="center"/>
    </xf>
    <xf numFmtId="0" fontId="14" fillId="2" borderId="22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7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  <xf numFmtId="9" fontId="14" fillId="2" borderId="8" xfId="0" applyNumberFormat="1" applyFont="1" applyFill="1" applyBorder="1" applyAlignment="1">
      <alignment horizontal="center"/>
    </xf>
    <xf numFmtId="9" fontId="5" fillId="2" borderId="45" xfId="0" applyNumberFormat="1" applyFont="1" applyFill="1" applyBorder="1" applyAlignment="1">
      <alignment horizontal="center"/>
    </xf>
    <xf numFmtId="0" fontId="12" fillId="2" borderId="68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0" fontId="12" fillId="2" borderId="22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12" fillId="2" borderId="43" xfId="0" applyFont="1" applyFill="1" applyBorder="1" applyAlignment="1">
      <alignment horizontal="center"/>
    </xf>
    <xf numFmtId="0" fontId="16" fillId="2" borderId="68" xfId="0" applyFont="1" applyFill="1" applyBorder="1" applyAlignment="1">
      <alignment horizontal="center"/>
    </xf>
    <xf numFmtId="0" fontId="16" fillId="2" borderId="27" xfId="0" applyFont="1" applyFill="1" applyBorder="1" applyAlignment="1">
      <alignment horizontal="center"/>
    </xf>
    <xf numFmtId="0" fontId="16" fillId="2" borderId="43" xfId="0" applyFont="1" applyFill="1" applyBorder="1" applyAlignment="1">
      <alignment horizontal="center"/>
    </xf>
    <xf numFmtId="2" fontId="12" fillId="2" borderId="53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2" fillId="2" borderId="15" xfId="0" applyNumberFormat="1" applyFont="1" applyFill="1" applyBorder="1"/>
    <xf numFmtId="49" fontId="12" fillId="2" borderId="0" xfId="0" applyNumberFormat="1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/>
    </xf>
    <xf numFmtId="0" fontId="18" fillId="0" borderId="0" xfId="0" applyFont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29" fillId="0" borderId="0" xfId="0" applyFont="1" applyAlignment="1">
      <alignment horizontal="center"/>
    </xf>
    <xf numFmtId="0" fontId="18" fillId="0" borderId="13" xfId="0" applyFont="1" applyBorder="1"/>
    <xf numFmtId="0" fontId="19" fillId="0" borderId="13" xfId="0" applyFont="1" applyBorder="1" applyAlignment="1">
      <alignment horizontal="center"/>
    </xf>
    <xf numFmtId="0" fontId="19" fillId="0" borderId="13" xfId="0" applyFont="1" applyBorder="1"/>
    <xf numFmtId="0" fontId="24" fillId="2" borderId="44" xfId="0" applyFont="1" applyFill="1" applyBorder="1" applyAlignment="1">
      <alignment horizontal="center"/>
    </xf>
    <xf numFmtId="0" fontId="24" fillId="2" borderId="19" xfId="0" applyFont="1" applyFill="1" applyBorder="1"/>
    <xf numFmtId="0" fontId="24" fillId="2" borderId="44" xfId="0" applyFont="1" applyFill="1" applyBorder="1"/>
    <xf numFmtId="0" fontId="24" fillId="2" borderId="45" xfId="0" applyFont="1" applyFill="1" applyBorder="1"/>
    <xf numFmtId="0" fontId="25" fillId="2" borderId="7" xfId="0" applyFont="1" applyFill="1" applyBorder="1"/>
    <xf numFmtId="0" fontId="24" fillId="2" borderId="17" xfId="0" applyFont="1" applyFill="1" applyBorder="1" applyAlignment="1">
      <alignment horizontal="center"/>
    </xf>
    <xf numFmtId="0" fontId="24" fillId="2" borderId="7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4" fillId="2" borderId="11" xfId="0" applyFont="1" applyFill="1" applyBorder="1"/>
    <xf numFmtId="0" fontId="24" fillId="2" borderId="37" xfId="0" applyFont="1" applyFill="1" applyBorder="1" applyAlignment="1">
      <alignment horizontal="center"/>
    </xf>
    <xf numFmtId="0" fontId="25" fillId="2" borderId="31" xfId="0" applyFont="1" applyFill="1" applyBorder="1" applyAlignment="1">
      <alignment horizontal="center"/>
    </xf>
    <xf numFmtId="0" fontId="25" fillId="2" borderId="51" xfId="0" applyFont="1" applyFill="1" applyBorder="1"/>
    <xf numFmtId="0" fontId="24" fillId="2" borderId="30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4" fillId="2" borderId="18" xfId="0" applyFont="1" applyFill="1" applyBorder="1" applyAlignment="1">
      <alignment horizontal="center"/>
    </xf>
    <xf numFmtId="0" fontId="25" fillId="2" borderId="33" xfId="0" applyFont="1" applyFill="1" applyBorder="1" applyAlignment="1">
      <alignment horizontal="center"/>
    </xf>
    <xf numFmtId="49" fontId="24" fillId="2" borderId="17" xfId="0" applyNumberFormat="1" applyFont="1" applyFill="1" applyBorder="1" applyAlignment="1">
      <alignment horizontal="center"/>
    </xf>
    <xf numFmtId="0" fontId="25" fillId="2" borderId="42" xfId="0" applyFont="1" applyFill="1" applyBorder="1" applyAlignment="1">
      <alignment horizontal="center"/>
    </xf>
    <xf numFmtId="0" fontId="19" fillId="2" borderId="61" xfId="0" applyFont="1" applyFill="1" applyBorder="1" applyAlignment="1">
      <alignment horizontal="center"/>
    </xf>
    <xf numFmtId="0" fontId="19" fillId="2" borderId="70" xfId="0" applyFont="1" applyFill="1" applyBorder="1" applyAlignment="1">
      <alignment horizontal="center"/>
    </xf>
    <xf numFmtId="0" fontId="19" fillId="2" borderId="40" xfId="0" applyFont="1" applyFill="1" applyBorder="1" applyAlignment="1">
      <alignment horizontal="center"/>
    </xf>
    <xf numFmtId="0" fontId="19" fillId="2" borderId="41" xfId="0" applyFont="1" applyFill="1" applyBorder="1" applyAlignment="1">
      <alignment horizontal="center"/>
    </xf>
    <xf numFmtId="49" fontId="24" fillId="2" borderId="44" xfId="0" applyNumberFormat="1" applyFont="1" applyFill="1" applyBorder="1" applyAlignment="1">
      <alignment horizontal="center"/>
    </xf>
    <xf numFmtId="10" fontId="25" fillId="2" borderId="45" xfId="0" applyNumberFormat="1" applyFont="1" applyFill="1" applyBorder="1" applyAlignment="1">
      <alignment horizontal="center"/>
    </xf>
    <xf numFmtId="0" fontId="25" fillId="2" borderId="45" xfId="0" applyFont="1" applyFill="1" applyBorder="1" applyAlignment="1">
      <alignment horizontal="center"/>
    </xf>
    <xf numFmtId="0" fontId="25" fillId="2" borderId="27" xfId="0" applyFont="1" applyFill="1" applyBorder="1" applyAlignment="1">
      <alignment horizontal="center"/>
    </xf>
    <xf numFmtId="0" fontId="25" fillId="2" borderId="43" xfId="0" applyFont="1" applyFill="1" applyBorder="1" applyAlignment="1">
      <alignment horizontal="center"/>
    </xf>
    <xf numFmtId="0" fontId="25" fillId="2" borderId="53" xfId="0" applyFont="1" applyFill="1" applyBorder="1" applyAlignment="1">
      <alignment horizontal="center"/>
    </xf>
    <xf numFmtId="0" fontId="24" fillId="2" borderId="19" xfId="0" applyFont="1" applyFill="1" applyBorder="1" applyAlignment="1">
      <alignment horizontal="center"/>
    </xf>
    <xf numFmtId="0" fontId="19" fillId="2" borderId="68" xfId="0" applyFont="1" applyFill="1" applyBorder="1" applyAlignment="1">
      <alignment horizontal="center"/>
    </xf>
    <xf numFmtId="0" fontId="19" fillId="2" borderId="60" xfId="0" applyFont="1" applyFill="1" applyBorder="1" applyAlignment="1">
      <alignment horizontal="center"/>
    </xf>
    <xf numFmtId="0" fontId="19" fillId="2" borderId="27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center"/>
    </xf>
    <xf numFmtId="0" fontId="19" fillId="2" borderId="43" xfId="0" applyFont="1" applyFill="1" applyBorder="1" applyAlignment="1">
      <alignment horizontal="center"/>
    </xf>
    <xf numFmtId="0" fontId="18" fillId="2" borderId="0" xfId="0" applyFont="1" applyFill="1" applyBorder="1"/>
    <xf numFmtId="0" fontId="19" fillId="2" borderId="21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2" fontId="19" fillId="2" borderId="0" xfId="0" applyNumberFormat="1" applyFont="1" applyFill="1" applyBorder="1" applyAlignment="1">
      <alignment horizontal="center"/>
    </xf>
    <xf numFmtId="2" fontId="19" fillId="2" borderId="21" xfId="0" applyNumberFormat="1" applyFont="1" applyFill="1" applyBorder="1" applyAlignment="1">
      <alignment horizontal="center"/>
    </xf>
    <xf numFmtId="0" fontId="19" fillId="2" borderId="11" xfId="0" applyFont="1" applyFill="1" applyBorder="1"/>
    <xf numFmtId="2" fontId="25" fillId="2" borderId="19" xfId="0" applyNumberFormat="1" applyFont="1" applyFill="1" applyBorder="1" applyAlignment="1">
      <alignment horizontal="center"/>
    </xf>
    <xf numFmtId="2" fontId="25" fillId="2" borderId="44" xfId="0" applyNumberFormat="1" applyFont="1" applyFill="1" applyBorder="1" applyAlignment="1">
      <alignment horizontal="center"/>
    </xf>
    <xf numFmtId="2" fontId="25" fillId="2" borderId="27" xfId="0" applyNumberFormat="1" applyFont="1" applyFill="1" applyBorder="1" applyAlignment="1">
      <alignment horizontal="center"/>
    </xf>
    <xf numFmtId="2" fontId="25" fillId="2" borderId="53" xfId="0" applyNumberFormat="1" applyFont="1" applyFill="1" applyBorder="1" applyAlignment="1">
      <alignment horizontal="center"/>
    </xf>
    <xf numFmtId="0" fontId="19" fillId="2" borderId="20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2" fontId="24" fillId="2" borderId="17" xfId="0" applyNumberFormat="1" applyFont="1" applyFill="1" applyBorder="1" applyAlignment="1">
      <alignment horizontal="center"/>
    </xf>
    <xf numFmtId="0" fontId="19" fillId="2" borderId="35" xfId="0" applyFont="1" applyFill="1" applyBorder="1" applyAlignment="1">
      <alignment horizontal="center"/>
    </xf>
    <xf numFmtId="0" fontId="19" fillId="2" borderId="74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19" fillId="2" borderId="36" xfId="0" applyFont="1" applyFill="1" applyBorder="1" applyAlignment="1">
      <alignment horizontal="center"/>
    </xf>
    <xf numFmtId="0" fontId="19" fillId="2" borderId="33" xfId="0" applyFont="1" applyFill="1" applyBorder="1" applyAlignment="1">
      <alignment horizontal="center"/>
    </xf>
    <xf numFmtId="0" fontId="19" fillId="2" borderId="72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2" borderId="34" xfId="0" applyFont="1" applyFill="1" applyBorder="1" applyAlignment="1">
      <alignment horizontal="center"/>
    </xf>
    <xf numFmtId="2" fontId="24" fillId="2" borderId="7" xfId="0" applyNumberFormat="1" applyFont="1" applyFill="1" applyBorder="1" applyAlignment="1">
      <alignment horizontal="center"/>
    </xf>
    <xf numFmtId="2" fontId="24" fillId="2" borderId="1" xfId="0" applyNumberFormat="1" applyFont="1" applyFill="1" applyBorder="1" applyAlignment="1">
      <alignment horizontal="center"/>
    </xf>
    <xf numFmtId="0" fontId="25" fillId="2" borderId="68" xfId="0" applyFont="1" applyFill="1" applyBorder="1" applyAlignment="1">
      <alignment horizontal="center"/>
    </xf>
    <xf numFmtId="0" fontId="25" fillId="2" borderId="26" xfId="0" applyFont="1" applyFill="1" applyBorder="1" applyAlignment="1">
      <alignment horizontal="center"/>
    </xf>
    <xf numFmtId="0" fontId="25" fillId="2" borderId="22" xfId="0" applyFont="1" applyFill="1" applyBorder="1" applyAlignment="1">
      <alignment horizontal="center"/>
    </xf>
    <xf numFmtId="0" fontId="25" fillId="2" borderId="24" xfId="0" applyFont="1" applyFill="1" applyBorder="1"/>
    <xf numFmtId="10" fontId="25" fillId="2" borderId="11" xfId="0" applyNumberFormat="1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9" fontId="25" fillId="2" borderId="8" xfId="0" applyNumberFormat="1" applyFont="1" applyFill="1" applyBorder="1" applyAlignment="1">
      <alignment horizontal="center"/>
    </xf>
    <xf numFmtId="0" fontId="25" fillId="2" borderId="38" xfId="0" applyFont="1" applyFill="1" applyBorder="1" applyAlignment="1">
      <alignment horizontal="center"/>
    </xf>
    <xf numFmtId="0" fontId="25" fillId="2" borderId="10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5" fillId="2" borderId="15" xfId="0" applyNumberFormat="1" applyFont="1" applyFill="1" applyBorder="1"/>
    <xf numFmtId="0" fontId="25" fillId="2" borderId="0" xfId="0" applyFont="1" applyFill="1" applyBorder="1" applyAlignment="1">
      <alignment horizontal="center"/>
    </xf>
    <xf numFmtId="49" fontId="25" fillId="2" borderId="0" xfId="0" applyNumberFormat="1" applyFont="1" applyFill="1" applyBorder="1" applyAlignment="1">
      <alignment horizontal="center"/>
    </xf>
    <xf numFmtId="2" fontId="25" fillId="2" borderId="0" xfId="0" applyNumberFormat="1" applyFont="1" applyFill="1" applyBorder="1" applyAlignment="1">
      <alignment horizontal="center"/>
    </xf>
    <xf numFmtId="10" fontId="25" fillId="2" borderId="0" xfId="0" applyNumberFormat="1" applyFont="1" applyFill="1" applyBorder="1" applyAlignment="1">
      <alignment horizontal="center"/>
    </xf>
    <xf numFmtId="0" fontId="18" fillId="2" borderId="45" xfId="0" applyFont="1" applyFill="1" applyBorder="1"/>
    <xf numFmtId="0" fontId="24" fillId="2" borderId="21" xfId="0" applyFont="1" applyFill="1" applyBorder="1"/>
    <xf numFmtId="10" fontId="25" fillId="2" borderId="44" xfId="0" applyNumberFormat="1" applyFont="1" applyFill="1" applyBorder="1" applyAlignment="1">
      <alignment horizontal="center"/>
    </xf>
    <xf numFmtId="0" fontId="18" fillId="2" borderId="19" xfId="0" applyFont="1" applyFill="1" applyBorder="1"/>
    <xf numFmtId="0" fontId="19" fillId="2" borderId="44" xfId="0" applyFont="1" applyFill="1" applyBorder="1" applyAlignment="1">
      <alignment horizontal="center"/>
    </xf>
    <xf numFmtId="0" fontId="19" fillId="2" borderId="53" xfId="0" applyFont="1" applyFill="1" applyBorder="1" applyAlignment="1">
      <alignment horizontal="center"/>
    </xf>
    <xf numFmtId="0" fontId="19" fillId="2" borderId="49" xfId="0" applyFont="1" applyFill="1" applyBorder="1" applyAlignment="1">
      <alignment horizontal="center"/>
    </xf>
    <xf numFmtId="0" fontId="19" fillId="2" borderId="45" xfId="0" applyFont="1" applyFill="1" applyBorder="1"/>
    <xf numFmtId="0" fontId="24" fillId="2" borderId="2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25" fillId="2" borderId="46" xfId="0" applyFont="1" applyFill="1" applyBorder="1" applyAlignment="1">
      <alignment horizontal="center"/>
    </xf>
    <xf numFmtId="2" fontId="25" fillId="2" borderId="22" xfId="0" applyNumberFormat="1" applyFont="1" applyFill="1" applyBorder="1" applyAlignment="1">
      <alignment horizontal="center"/>
    </xf>
    <xf numFmtId="10" fontId="18" fillId="2" borderId="12" xfId="0" applyNumberFormat="1" applyFont="1" applyFill="1" applyBorder="1" applyAlignment="1">
      <alignment horizontal="center"/>
    </xf>
    <xf numFmtId="2" fontId="18" fillId="2" borderId="22" xfId="0" applyNumberFormat="1" applyFont="1" applyFill="1" applyBorder="1" applyAlignment="1">
      <alignment horizontal="center"/>
    </xf>
    <xf numFmtId="0" fontId="18" fillId="2" borderId="44" xfId="0" applyFont="1" applyFill="1" applyBorder="1" applyAlignment="1">
      <alignment horizontal="center"/>
    </xf>
    <xf numFmtId="0" fontId="18" fillId="2" borderId="19" xfId="0" applyFont="1" applyFill="1" applyBorder="1" applyAlignment="1">
      <alignment horizontal="center"/>
    </xf>
    <xf numFmtId="2" fontId="18" fillId="2" borderId="44" xfId="0" applyNumberFormat="1" applyFont="1" applyFill="1" applyBorder="1" applyAlignment="1">
      <alignment horizontal="center"/>
    </xf>
    <xf numFmtId="9" fontId="18" fillId="2" borderId="45" xfId="0" applyNumberFormat="1" applyFont="1" applyFill="1" applyBorder="1" applyAlignment="1">
      <alignment horizontal="center"/>
    </xf>
    <xf numFmtId="0" fontId="18" fillId="2" borderId="45" xfId="0" applyFont="1" applyFill="1" applyBorder="1" applyAlignment="1">
      <alignment horizontal="center"/>
    </xf>
    <xf numFmtId="0" fontId="25" fillId="2" borderId="21" xfId="0" applyFont="1" applyFill="1" applyBorder="1" applyAlignment="1">
      <alignment horizontal="center"/>
    </xf>
    <xf numFmtId="0" fontId="25" fillId="2" borderId="42" xfId="0" applyFont="1" applyFill="1" applyBorder="1"/>
    <xf numFmtId="0" fontId="25" fillId="2" borderId="5" xfId="0" applyFont="1" applyFill="1" applyBorder="1"/>
    <xf numFmtId="0" fontId="19" fillId="2" borderId="19" xfId="0" applyFont="1" applyFill="1" applyBorder="1" applyAlignment="1">
      <alignment horizontal="center"/>
    </xf>
    <xf numFmtId="0" fontId="18" fillId="2" borderId="8" xfId="0" applyFont="1" applyFill="1" applyBorder="1"/>
    <xf numFmtId="0" fontId="18" fillId="2" borderId="9" xfId="0" applyFont="1" applyFill="1" applyBorder="1"/>
    <xf numFmtId="2" fontId="18" fillId="2" borderId="20" xfId="0" applyNumberFormat="1" applyFont="1" applyFill="1" applyBorder="1" applyAlignment="1">
      <alignment horizontal="center"/>
    </xf>
    <xf numFmtId="0" fontId="19" fillId="0" borderId="21" xfId="0" applyFont="1" applyBorder="1"/>
    <xf numFmtId="0" fontId="18" fillId="0" borderId="11" xfId="0" applyFont="1" applyBorder="1"/>
    <xf numFmtId="0" fontId="19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0" xfId="0" applyFont="1" applyBorder="1"/>
    <xf numFmtId="0" fontId="1" fillId="0" borderId="21" xfId="0" applyFont="1" applyBorder="1"/>
    <xf numFmtId="0" fontId="13" fillId="2" borderId="19" xfId="0" applyFont="1" applyFill="1" applyBorder="1"/>
    <xf numFmtId="0" fontId="13" fillId="2" borderId="44" xfId="0" applyFont="1" applyFill="1" applyBorder="1"/>
    <xf numFmtId="0" fontId="13" fillId="2" borderId="45" xfId="0" applyFont="1" applyFill="1" applyBorder="1"/>
    <xf numFmtId="0" fontId="14" fillId="2" borderId="1" xfId="0" applyFont="1" applyFill="1" applyBorder="1"/>
    <xf numFmtId="0" fontId="13" fillId="2" borderId="11" xfId="0" applyFont="1" applyFill="1" applyBorder="1"/>
    <xf numFmtId="0" fontId="1" fillId="2" borderId="73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49" fontId="13" fillId="2" borderId="44" xfId="0" applyNumberFormat="1" applyFont="1" applyFill="1" applyBorder="1" applyAlignment="1">
      <alignment horizontal="center"/>
    </xf>
    <xf numFmtId="2" fontId="14" fillId="2" borderId="19" xfId="0" applyNumberFormat="1" applyFont="1" applyFill="1" applyBorder="1" applyAlignment="1">
      <alignment horizontal="center"/>
    </xf>
    <xf numFmtId="2" fontId="14" fillId="2" borderId="44" xfId="0" applyNumberFormat="1" applyFont="1" applyFill="1" applyBorder="1" applyAlignment="1">
      <alignment horizontal="center"/>
    </xf>
    <xf numFmtId="2" fontId="14" fillId="2" borderId="27" xfId="0" applyNumberFormat="1" applyFont="1" applyFill="1" applyBorder="1" applyAlignment="1">
      <alignment horizontal="center"/>
    </xf>
    <xf numFmtId="2" fontId="14" fillId="2" borderId="53" xfId="0" applyNumberFormat="1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/>
    </xf>
    <xf numFmtId="0" fontId="1" fillId="2" borderId="72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15" xfId="0" applyNumberFormat="1" applyFont="1" applyFill="1" applyBorder="1"/>
    <xf numFmtId="0" fontId="1" fillId="0" borderId="0" xfId="0" applyFont="1" applyBorder="1" applyAlignment="1">
      <alignment horizontal="center"/>
    </xf>
    <xf numFmtId="49" fontId="14" fillId="2" borderId="0" xfId="0" applyNumberFormat="1" applyFont="1" applyFill="1" applyBorder="1" applyAlignment="1">
      <alignment horizontal="center"/>
    </xf>
    <xf numFmtId="2" fontId="14" fillId="2" borderId="0" xfId="0" applyNumberFormat="1" applyFont="1" applyFill="1" applyBorder="1" applyAlignment="1">
      <alignment horizontal="center"/>
    </xf>
    <xf numFmtId="10" fontId="14" fillId="2" borderId="0" xfId="0" applyNumberFormat="1" applyFont="1" applyFill="1" applyBorder="1" applyAlignment="1">
      <alignment horizontal="center"/>
    </xf>
    <xf numFmtId="0" fontId="14" fillId="2" borderId="28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1" fillId="2" borderId="45" xfId="0" applyFont="1" applyFill="1" applyBorder="1"/>
    <xf numFmtId="0" fontId="3" fillId="2" borderId="44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2" fontId="3" fillId="2" borderId="44" xfId="0" applyNumberFormat="1" applyFont="1" applyFill="1" applyBorder="1" applyAlignment="1">
      <alignment horizontal="center"/>
    </xf>
    <xf numFmtId="9" fontId="3" fillId="2" borderId="45" xfId="0" applyNumberFormat="1" applyFont="1" applyFill="1" applyBorder="1" applyAlignment="1">
      <alignment horizontal="center"/>
    </xf>
    <xf numFmtId="0" fontId="3" fillId="2" borderId="45" xfId="0" applyFont="1" applyFill="1" applyBorder="1" applyAlignment="1">
      <alignment horizontal="center"/>
    </xf>
    <xf numFmtId="0" fontId="1" fillId="0" borderId="1" xfId="0" applyFont="1" applyBorder="1"/>
    <xf numFmtId="0" fontId="1" fillId="2" borderId="19" xfId="0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16" fillId="2" borderId="73" xfId="0" applyFont="1" applyFill="1" applyBorder="1" applyAlignment="1">
      <alignment horizontal="center"/>
    </xf>
    <xf numFmtId="0" fontId="16" fillId="2" borderId="39" xfId="0" applyFont="1" applyFill="1" applyBorder="1" applyAlignment="1">
      <alignment horizontal="center"/>
    </xf>
    <xf numFmtId="2" fontId="17" fillId="2" borderId="15" xfId="0" applyNumberFormat="1" applyFont="1" applyFill="1" applyBorder="1" applyAlignment="1">
      <alignment horizontal="center"/>
    </xf>
    <xf numFmtId="2" fontId="17" fillId="2" borderId="18" xfId="0" applyNumberFormat="1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2" fontId="12" fillId="2" borderId="17" xfId="0" applyNumberFormat="1" applyFont="1" applyFill="1" applyBorder="1" applyAlignment="1">
      <alignment horizontal="center"/>
    </xf>
    <xf numFmtId="2" fontId="17" fillId="2" borderId="59" xfId="0" applyNumberFormat="1" applyFont="1" applyFill="1" applyBorder="1" applyAlignment="1">
      <alignment horizontal="center"/>
    </xf>
    <xf numFmtId="2" fontId="12" fillId="2" borderId="43" xfId="0" applyNumberFormat="1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/>
    </xf>
    <xf numFmtId="0" fontId="13" fillId="2" borderId="37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10" fontId="3" fillId="2" borderId="44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164" fontId="14" fillId="2" borderId="27" xfId="0" applyNumberFormat="1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13" fillId="2" borderId="17" xfId="0" applyNumberFormat="1" applyFont="1" applyFill="1" applyBorder="1" applyAlignment="1">
      <alignment horizontal="center"/>
    </xf>
    <xf numFmtId="0" fontId="13" fillId="2" borderId="64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49" xfId="0" applyFont="1" applyFill="1" applyBorder="1" applyAlignment="1">
      <alignment horizontal="center"/>
    </xf>
    <xf numFmtId="9" fontId="3" fillId="2" borderId="45" xfId="0" applyNumberFormat="1" applyFont="1" applyFill="1" applyBorder="1"/>
    <xf numFmtId="2" fontId="13" fillId="2" borderId="64" xfId="0" applyNumberFormat="1" applyFont="1" applyFill="1" applyBorder="1" applyAlignment="1">
      <alignment horizontal="center"/>
    </xf>
    <xf numFmtId="9" fontId="3" fillId="2" borderId="8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4" xfId="0" applyFont="1" applyBorder="1"/>
    <xf numFmtId="0" fontId="10" fillId="2" borderId="0" xfId="0" applyFont="1" applyFill="1" applyBorder="1"/>
    <xf numFmtId="0" fontId="10" fillId="2" borderId="31" xfId="0" applyFont="1" applyFill="1" applyBorder="1"/>
    <xf numFmtId="0" fontId="10" fillId="2" borderId="35" xfId="0" applyFont="1" applyFill="1" applyBorder="1" applyAlignment="1">
      <alignment horizontal="center"/>
    </xf>
    <xf numFmtId="2" fontId="10" fillId="2" borderId="21" xfId="0" applyNumberFormat="1" applyFont="1" applyFill="1" applyBorder="1" applyAlignment="1">
      <alignment horizontal="center"/>
    </xf>
    <xf numFmtId="2" fontId="10" fillId="2" borderId="42" xfId="0" applyNumberFormat="1" applyFont="1" applyFill="1" applyBorder="1" applyAlignment="1">
      <alignment horizontal="center"/>
    </xf>
    <xf numFmtId="10" fontId="7" fillId="2" borderId="19" xfId="0" applyNumberFormat="1" applyFont="1" applyFill="1" applyBorder="1" applyAlignment="1">
      <alignment horizontal="center"/>
    </xf>
    <xf numFmtId="0" fontId="10" fillId="2" borderId="8" xfId="0" applyFont="1" applyFill="1" applyBorder="1"/>
    <xf numFmtId="0" fontId="10" fillId="2" borderId="25" xfId="0" applyFont="1" applyFill="1" applyBorder="1" applyAlignment="1">
      <alignment horizontal="center"/>
    </xf>
    <xf numFmtId="0" fontId="10" fillId="2" borderId="47" xfId="0" applyFont="1" applyFill="1" applyBorder="1" applyAlignment="1">
      <alignment horizontal="center"/>
    </xf>
    <xf numFmtId="0" fontId="10" fillId="2" borderId="56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9" fillId="2" borderId="38" xfId="0" applyFont="1" applyFill="1" applyBorder="1"/>
    <xf numFmtId="0" fontId="9" fillId="2" borderId="62" xfId="0" applyFont="1" applyFill="1" applyBorder="1"/>
    <xf numFmtId="0" fontId="9" fillId="2" borderId="59" xfId="0" applyFont="1" applyFill="1" applyBorder="1"/>
    <xf numFmtId="2" fontId="5" fillId="2" borderId="45" xfId="0" applyNumberFormat="1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65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36" xfId="0" applyFont="1" applyFill="1" applyBorder="1"/>
    <xf numFmtId="0" fontId="10" fillId="2" borderId="64" xfId="0" applyFont="1" applyFill="1" applyBorder="1" applyAlignment="1">
      <alignment horizontal="center"/>
    </xf>
    <xf numFmtId="0" fontId="9" fillId="2" borderId="28" xfId="0" applyFont="1" applyFill="1" applyBorder="1"/>
    <xf numFmtId="0" fontId="9" fillId="2" borderId="43" xfId="0" applyFont="1" applyFill="1" applyBorder="1"/>
    <xf numFmtId="2" fontId="10" fillId="2" borderId="64" xfId="0" applyNumberFormat="1" applyFont="1" applyFill="1" applyBorder="1" applyAlignment="1">
      <alignment horizontal="center"/>
    </xf>
    <xf numFmtId="2" fontId="10" fillId="2" borderId="45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10" fillId="2" borderId="37" xfId="0" applyNumberFormat="1" applyFont="1" applyFill="1" applyBorder="1" applyAlignment="1">
      <alignment horizontal="center"/>
    </xf>
    <xf numFmtId="0" fontId="12" fillId="2" borderId="57" xfId="0" applyFont="1" applyFill="1" applyBorder="1" applyAlignment="1">
      <alignment horizontal="center"/>
    </xf>
    <xf numFmtId="164" fontId="17" fillId="2" borderId="2" xfId="0" applyNumberFormat="1" applyFont="1" applyFill="1" applyBorder="1" applyAlignment="1">
      <alignment horizontal="center"/>
    </xf>
    <xf numFmtId="10" fontId="30" fillId="2" borderId="45" xfId="0" applyNumberFormat="1" applyFont="1" applyFill="1" applyBorder="1" applyAlignment="1">
      <alignment horizontal="center"/>
    </xf>
    <xf numFmtId="0" fontId="12" fillId="2" borderId="59" xfId="0" applyFont="1" applyFill="1" applyBorder="1" applyAlignment="1">
      <alignment horizontal="center"/>
    </xf>
    <xf numFmtId="10" fontId="12" fillId="2" borderId="8" xfId="0" applyNumberFormat="1" applyFont="1" applyFill="1" applyBorder="1" applyAlignment="1">
      <alignment horizontal="center"/>
    </xf>
    <xf numFmtId="2" fontId="21" fillId="2" borderId="15" xfId="0" applyNumberFormat="1" applyFont="1" applyFill="1" applyBorder="1" applyAlignment="1">
      <alignment horizontal="center"/>
    </xf>
    <xf numFmtId="2" fontId="21" fillId="2" borderId="8" xfId="0" applyNumberFormat="1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6" fillId="2" borderId="25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/>
    </xf>
    <xf numFmtId="2" fontId="17" fillId="2" borderId="21" xfId="0" applyNumberFormat="1" applyFont="1" applyFill="1" applyBorder="1" applyAlignment="1">
      <alignment horizontal="center"/>
    </xf>
    <xf numFmtId="2" fontId="17" fillId="2" borderId="42" xfId="0" applyNumberFormat="1" applyFont="1" applyFill="1" applyBorder="1" applyAlignment="1">
      <alignment horizontal="center"/>
    </xf>
    <xf numFmtId="0" fontId="23" fillId="2" borderId="17" xfId="0" applyFont="1" applyFill="1" applyBorder="1" applyAlignment="1">
      <alignment horizontal="left"/>
    </xf>
    <xf numFmtId="0" fontId="23" fillId="2" borderId="0" xfId="0" applyFont="1" applyFill="1" applyBorder="1" applyAlignment="1">
      <alignment horizontal="center"/>
    </xf>
    <xf numFmtId="0" fontId="7" fillId="0" borderId="3" xfId="0" applyFont="1" applyBorder="1"/>
    <xf numFmtId="0" fontId="28" fillId="0" borderId="0" xfId="0" applyFont="1" applyBorder="1" applyAlignment="1">
      <alignment horizontal="center"/>
    </xf>
    <xf numFmtId="0" fontId="20" fillId="2" borderId="33" xfId="0" applyFont="1" applyFill="1" applyBorder="1"/>
    <xf numFmtId="0" fontId="20" fillId="2" borderId="2" xfId="0" applyFont="1" applyFill="1" applyBorder="1"/>
    <xf numFmtId="0" fontId="20" fillId="2" borderId="50" xfId="0" applyFont="1" applyFill="1" applyBorder="1"/>
    <xf numFmtId="0" fontId="16" fillId="2" borderId="17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23" fillId="2" borderId="35" xfId="0" applyFont="1" applyFill="1" applyBorder="1" applyAlignment="1">
      <alignment horizontal="center"/>
    </xf>
    <xf numFmtId="0" fontId="23" fillId="2" borderId="74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23" fillId="2" borderId="36" xfId="0" applyFont="1" applyFill="1" applyBorder="1" applyAlignment="1">
      <alignment horizontal="center"/>
    </xf>
    <xf numFmtId="2" fontId="16" fillId="2" borderId="7" xfId="0" applyNumberFormat="1" applyFont="1" applyFill="1" applyBorder="1" applyAlignment="1">
      <alignment horizontal="center"/>
    </xf>
    <xf numFmtId="0" fontId="23" fillId="2" borderId="72" xfId="0" applyFont="1" applyFill="1" applyBorder="1" applyAlignment="1">
      <alignment horizontal="center"/>
    </xf>
    <xf numFmtId="0" fontId="23" fillId="2" borderId="21" xfId="0" applyFont="1" applyFill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8" fillId="2" borderId="68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20" fillId="2" borderId="42" xfId="0" applyFont="1" applyFill="1" applyBorder="1" applyAlignment="1">
      <alignment horizontal="center"/>
    </xf>
    <xf numFmtId="0" fontId="20" fillId="2" borderId="27" xfId="0" applyFont="1" applyFill="1" applyBorder="1" applyAlignment="1">
      <alignment horizontal="center"/>
    </xf>
    <xf numFmtId="0" fontId="20" fillId="2" borderId="43" xfId="0" applyFont="1" applyFill="1" applyBorder="1" applyAlignment="1">
      <alignment horizontal="center"/>
    </xf>
    <xf numFmtId="0" fontId="20" fillId="2" borderId="53" xfId="0" applyFont="1" applyFill="1" applyBorder="1" applyAlignment="1">
      <alignment horizontal="center"/>
    </xf>
    <xf numFmtId="0" fontId="20" fillId="2" borderId="44" xfId="0" applyFont="1" applyFill="1" applyBorder="1" applyAlignment="1">
      <alignment horizontal="center"/>
    </xf>
    <xf numFmtId="0" fontId="16" fillId="2" borderId="32" xfId="0" applyFont="1" applyFill="1" applyBorder="1" applyAlignment="1">
      <alignment horizontal="center"/>
    </xf>
    <xf numFmtId="0" fontId="16" fillId="2" borderId="67" xfId="0" applyFont="1" applyFill="1" applyBorder="1" applyAlignment="1">
      <alignment horizontal="center"/>
    </xf>
    <xf numFmtId="0" fontId="16" fillId="2" borderId="31" xfId="0" applyFont="1" applyFill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8" fillId="2" borderId="43" xfId="0" applyFont="1" applyFill="1" applyBorder="1" applyAlignment="1">
      <alignment horizontal="center"/>
    </xf>
    <xf numFmtId="0" fontId="8" fillId="2" borderId="44" xfId="0" applyFont="1" applyFill="1" applyBorder="1"/>
    <xf numFmtId="0" fontId="19" fillId="2" borderId="39" xfId="0" applyFont="1" applyFill="1" applyBorder="1" applyAlignment="1">
      <alignment horizontal="center"/>
    </xf>
    <xf numFmtId="0" fontId="24" fillId="2" borderId="33" xfId="0" applyFont="1" applyFill="1" applyBorder="1" applyAlignment="1">
      <alignment horizontal="center"/>
    </xf>
    <xf numFmtId="0" fontId="24" fillId="2" borderId="42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19" fillId="2" borderId="42" xfId="0" applyFont="1" applyFill="1" applyBorder="1" applyAlignment="1">
      <alignment horizontal="center"/>
    </xf>
    <xf numFmtId="0" fontId="18" fillId="2" borderId="35" xfId="0" applyFont="1" applyFill="1" applyBorder="1"/>
    <xf numFmtId="0" fontId="18" fillId="2" borderId="6" xfId="0" applyFont="1" applyFill="1" applyBorder="1"/>
    <xf numFmtId="0" fontId="18" fillId="2" borderId="14" xfId="0" applyFont="1" applyFill="1" applyBorder="1"/>
    <xf numFmtId="0" fontId="19" fillId="2" borderId="16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0" fontId="18" fillId="2" borderId="21" xfId="0" applyFont="1" applyFill="1" applyBorder="1" applyAlignment="1">
      <alignment horizontal="center"/>
    </xf>
    <xf numFmtId="0" fontId="18" fillId="2" borderId="33" xfId="0" applyFont="1" applyFill="1" applyBorder="1"/>
    <xf numFmtId="0" fontId="18" fillId="2" borderId="2" xfId="0" applyFont="1" applyFill="1" applyBorder="1"/>
    <xf numFmtId="0" fontId="18" fillId="2" borderId="50" xfId="0" applyFont="1" applyFill="1" applyBorder="1"/>
    <xf numFmtId="0" fontId="19" fillId="2" borderId="17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73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16" fillId="2" borderId="25" xfId="0" applyFont="1" applyFill="1" applyBorder="1"/>
    <xf numFmtId="0" fontId="16" fillId="2" borderId="57" xfId="0" applyFont="1" applyFill="1" applyBorder="1"/>
    <xf numFmtId="0" fontId="17" fillId="2" borderId="77" xfId="0" applyFont="1" applyFill="1" applyBorder="1" applyAlignment="1">
      <alignment horizontal="center"/>
    </xf>
    <xf numFmtId="0" fontId="0" fillId="2" borderId="0" xfId="0" applyFill="1" applyBorder="1"/>
    <xf numFmtId="0" fontId="9" fillId="2" borderId="47" xfId="0" applyFont="1" applyFill="1" applyBorder="1" applyAlignment="1">
      <alignment horizontal="center"/>
    </xf>
    <xf numFmtId="0" fontId="9" fillId="2" borderId="48" xfId="0" applyFont="1" applyFill="1" applyBorder="1" applyAlignment="1">
      <alignment horizontal="center"/>
    </xf>
    <xf numFmtId="0" fontId="9" fillId="2" borderId="57" xfId="0" applyFont="1" applyFill="1" applyBorder="1" applyAlignment="1">
      <alignment horizontal="center"/>
    </xf>
    <xf numFmtId="49" fontId="13" fillId="2" borderId="17" xfId="0" applyNumberFormat="1" applyFont="1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/>
    <xf numFmtId="0" fontId="13" fillId="2" borderId="21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2" fontId="13" fillId="2" borderId="21" xfId="0" applyNumberFormat="1" applyFont="1" applyFill="1" applyBorder="1" applyAlignment="1">
      <alignment horizontal="center"/>
    </xf>
    <xf numFmtId="2" fontId="13" fillId="2" borderId="4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3" fillId="2" borderId="42" xfId="0" applyFont="1" applyFill="1" applyBorder="1" applyAlignment="1">
      <alignment horizontal="center"/>
    </xf>
    <xf numFmtId="0" fontId="12" fillId="2" borderId="18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7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2" fontId="3" fillId="2" borderId="59" xfId="0" applyNumberFormat="1" applyFont="1" applyFill="1" applyBorder="1" applyAlignment="1">
      <alignment horizontal="center"/>
    </xf>
    <xf numFmtId="9" fontId="3" fillId="2" borderId="11" xfId="0" applyNumberFormat="1" applyFont="1" applyFill="1" applyBorder="1" applyAlignment="1">
      <alignment horizontal="center"/>
    </xf>
    <xf numFmtId="2" fontId="3" fillId="2" borderId="21" xfId="0" applyNumberFormat="1" applyFont="1" applyFill="1" applyBorder="1" applyAlignment="1">
      <alignment horizontal="center"/>
    </xf>
    <xf numFmtId="0" fontId="17" fillId="2" borderId="23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center"/>
    </xf>
    <xf numFmtId="2" fontId="10" fillId="2" borderId="69" xfId="0" applyNumberFormat="1" applyFont="1" applyFill="1" applyBorder="1" applyAlignment="1">
      <alignment horizontal="center"/>
    </xf>
    <xf numFmtId="2" fontId="10" fillId="2" borderId="32" xfId="0" applyNumberFormat="1" applyFont="1" applyFill="1" applyBorder="1" applyAlignment="1">
      <alignment horizontal="center"/>
    </xf>
    <xf numFmtId="0" fontId="10" fillId="2" borderId="58" xfId="0" applyFont="1" applyFill="1" applyBorder="1" applyAlignment="1">
      <alignment horizontal="center"/>
    </xf>
    <xf numFmtId="0" fontId="17" fillId="2" borderId="29" xfId="0" applyFont="1" applyFill="1" applyBorder="1" applyAlignment="1">
      <alignment horizontal="left"/>
    </xf>
    <xf numFmtId="0" fontId="12" fillId="2" borderId="39" xfId="0" applyFont="1" applyFill="1" applyBorder="1"/>
    <xf numFmtId="0" fontId="12" fillId="2" borderId="55" xfId="0" applyFont="1" applyFill="1" applyBorder="1"/>
    <xf numFmtId="0" fontId="10" fillId="2" borderId="29" xfId="0" applyFont="1" applyFill="1" applyBorder="1" applyAlignment="1">
      <alignment horizontal="center"/>
    </xf>
    <xf numFmtId="0" fontId="10" fillId="2" borderId="70" xfId="0" applyFont="1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0" fontId="10" fillId="2" borderId="5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0" fillId="2" borderId="9" xfId="0" applyFill="1" applyBorder="1"/>
    <xf numFmtId="0" fontId="9" fillId="2" borderId="31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0" fillId="2" borderId="32" xfId="0" applyFill="1" applyBorder="1"/>
    <xf numFmtId="0" fontId="0" fillId="2" borderId="13" xfId="0" applyFill="1" applyBorder="1"/>
    <xf numFmtId="0" fontId="0" fillId="2" borderId="40" xfId="0" applyFill="1" applyBorder="1"/>
    <xf numFmtId="0" fontId="9" fillId="2" borderId="0" xfId="0" applyFont="1" applyFill="1"/>
    <xf numFmtId="0" fontId="20" fillId="2" borderId="47" xfId="0" applyFont="1" applyFill="1" applyBorder="1" applyAlignment="1">
      <alignment horizontal="center"/>
    </xf>
    <xf numFmtId="0" fontId="20" fillId="2" borderId="48" xfId="0" applyFont="1" applyFill="1" applyBorder="1" applyAlignment="1">
      <alignment horizontal="center"/>
    </xf>
    <xf numFmtId="0" fontId="20" fillId="2" borderId="57" xfId="0" applyFont="1" applyFill="1" applyBorder="1" applyAlignment="1">
      <alignment horizontal="center"/>
    </xf>
    <xf numFmtId="9" fontId="12" fillId="2" borderId="45" xfId="0" applyNumberFormat="1" applyFont="1" applyFill="1" applyBorder="1"/>
    <xf numFmtId="9" fontId="12" fillId="2" borderId="11" xfId="0" applyNumberFormat="1" applyFont="1" applyFill="1" applyBorder="1" applyAlignment="1">
      <alignment horizontal="center"/>
    </xf>
    <xf numFmtId="9" fontId="5" fillId="2" borderId="21" xfId="0" applyNumberFormat="1" applyFont="1" applyFill="1" applyBorder="1"/>
    <xf numFmtId="9" fontId="5" fillId="2" borderId="44" xfId="0" applyNumberFormat="1" applyFont="1" applyFill="1" applyBorder="1" applyAlignment="1">
      <alignment horizontal="center"/>
    </xf>
    <xf numFmtId="9" fontId="14" fillId="2" borderId="45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0" fillId="0" borderId="59" xfId="0" applyBorder="1"/>
    <xf numFmtId="0" fontId="7" fillId="0" borderId="31" xfId="0" applyFont="1" applyBorder="1"/>
    <xf numFmtId="0" fontId="7" fillId="0" borderId="32" xfId="0" applyFont="1" applyBorder="1"/>
    <xf numFmtId="0" fontId="7" fillId="0" borderId="33" xfId="0" applyFont="1" applyBorder="1"/>
    <xf numFmtId="0" fontId="0" fillId="0" borderId="39" xfId="0" applyBorder="1"/>
    <xf numFmtId="0" fontId="0" fillId="0" borderId="40" xfId="0" applyBorder="1"/>
    <xf numFmtId="0" fontId="0" fillId="0" borderId="58" xfId="0" applyBorder="1"/>
    <xf numFmtId="0" fontId="0" fillId="0" borderId="2" xfId="0" applyBorder="1"/>
    <xf numFmtId="0" fontId="0" fillId="0" borderId="54" xfId="0" applyBorder="1"/>
    <xf numFmtId="0" fontId="0" fillId="0" borderId="55" xfId="0" applyBorder="1"/>
    <xf numFmtId="0" fontId="0" fillId="0" borderId="80" xfId="0" applyBorder="1"/>
    <xf numFmtId="0" fontId="0" fillId="0" borderId="72" xfId="0" applyBorder="1"/>
    <xf numFmtId="0" fontId="0" fillId="0" borderId="73" xfId="0" applyBorder="1"/>
    <xf numFmtId="0" fontId="7" fillId="0" borderId="0" xfId="0" applyFont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8" fillId="5" borderId="23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0" fillId="5" borderId="29" xfId="0" applyFill="1" applyBorder="1"/>
    <xf numFmtId="0" fontId="7" fillId="6" borderId="15" xfId="0" applyFont="1" applyFill="1" applyBorder="1" applyAlignment="1">
      <alignment horizontal="center"/>
    </xf>
    <xf numFmtId="0" fontId="8" fillId="6" borderId="23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/>
    </xf>
    <xf numFmtId="0" fontId="0" fillId="6" borderId="29" xfId="0" applyFill="1" applyBorder="1"/>
    <xf numFmtId="0" fontId="0" fillId="3" borderId="8" xfId="0" applyFill="1" applyBorder="1"/>
    <xf numFmtId="0" fontId="8" fillId="3" borderId="9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8" fillId="3" borderId="13" xfId="0" applyFont="1" applyFill="1" applyBorder="1"/>
    <xf numFmtId="0" fontId="0" fillId="3" borderId="13" xfId="0" applyFill="1" applyBorder="1"/>
    <xf numFmtId="0" fontId="0" fillId="3" borderId="60" xfId="0" applyFill="1" applyBorder="1"/>
    <xf numFmtId="0" fontId="8" fillId="3" borderId="27" xfId="0" applyFont="1" applyFill="1" applyBorder="1"/>
    <xf numFmtId="0" fontId="8" fillId="3" borderId="43" xfId="0" applyFont="1" applyFill="1" applyBorder="1"/>
    <xf numFmtId="0" fontId="8" fillId="3" borderId="19" xfId="0" applyFont="1" applyFill="1" applyBorder="1" applyAlignment="1">
      <alignment horizontal="center"/>
    </xf>
    <xf numFmtId="0" fontId="8" fillId="3" borderId="68" xfId="0" applyFont="1" applyFill="1" applyBorder="1"/>
    <xf numFmtId="0" fontId="8" fillId="3" borderId="46" xfId="0" applyFont="1" applyFill="1" applyBorder="1"/>
    <xf numFmtId="0" fontId="8" fillId="3" borderId="78" xfId="0" applyFont="1" applyFill="1" applyBorder="1"/>
    <xf numFmtId="0" fontId="8" fillId="3" borderId="22" xfId="0" applyFont="1" applyFill="1" applyBorder="1" applyAlignment="1">
      <alignment horizontal="center"/>
    </xf>
    <xf numFmtId="0" fontId="26" fillId="3" borderId="44" xfId="0" applyFont="1" applyFill="1" applyBorder="1" applyAlignment="1">
      <alignment horizontal="center"/>
    </xf>
    <xf numFmtId="0" fontId="20" fillId="3" borderId="20" xfId="0" applyFont="1" applyFill="1" applyBorder="1"/>
    <xf numFmtId="0" fontId="20" fillId="3" borderId="44" xfId="0" applyFont="1" applyFill="1" applyBorder="1" applyAlignment="1">
      <alignment horizontal="center"/>
    </xf>
    <xf numFmtId="0" fontId="8" fillId="3" borderId="44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8" fillId="3" borderId="49" xfId="0" applyFont="1" applyFill="1" applyBorder="1" applyAlignment="1">
      <alignment horizontal="center"/>
    </xf>
    <xf numFmtId="0" fontId="8" fillId="3" borderId="45" xfId="0" applyFont="1" applyFill="1" applyBorder="1" applyAlignment="1">
      <alignment horizontal="center"/>
    </xf>
    <xf numFmtId="0" fontId="8" fillId="3" borderId="43" xfId="0" applyFont="1" applyFill="1" applyBorder="1" applyAlignment="1">
      <alignment horizontal="center"/>
    </xf>
    <xf numFmtId="0" fontId="8" fillId="3" borderId="35" xfId="0" applyFont="1" applyFill="1" applyBorder="1" applyAlignment="1">
      <alignment horizontal="center"/>
    </xf>
    <xf numFmtId="0" fontId="8" fillId="3" borderId="3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7" xfId="0" applyFont="1" applyFill="1" applyBorder="1" applyAlignment="1">
      <alignment horizontal="center"/>
    </xf>
    <xf numFmtId="0" fontId="8" fillId="3" borderId="57" xfId="0" applyFont="1" applyFill="1" applyBorder="1"/>
    <xf numFmtId="0" fontId="8" fillId="3" borderId="47" xfId="0" applyFont="1" applyFill="1" applyBorder="1"/>
    <xf numFmtId="0" fontId="8" fillId="3" borderId="48" xfId="0" applyFont="1" applyFill="1" applyBorder="1"/>
    <xf numFmtId="0" fontId="8" fillId="3" borderId="31" xfId="0" applyFont="1" applyFill="1" applyBorder="1"/>
    <xf numFmtId="0" fontId="8" fillId="3" borderId="32" xfId="0" applyFont="1" applyFill="1" applyBorder="1"/>
    <xf numFmtId="0" fontId="8" fillId="3" borderId="58" xfId="0" applyFont="1" applyFill="1" applyBorder="1"/>
    <xf numFmtId="0" fontId="8" fillId="3" borderId="23" xfId="0" applyFont="1" applyFill="1" applyBorder="1"/>
    <xf numFmtId="0" fontId="8" fillId="3" borderId="52" xfId="0" applyFont="1" applyFill="1" applyBorder="1" applyAlignment="1">
      <alignment horizontal="center"/>
    </xf>
    <xf numFmtId="0" fontId="8" fillId="3" borderId="39" xfId="0" applyFont="1" applyFill="1" applyBorder="1"/>
    <xf numFmtId="0" fontId="8" fillId="3" borderId="40" xfId="0" applyFont="1" applyFill="1" applyBorder="1"/>
    <xf numFmtId="0" fontId="8" fillId="3" borderId="54" xfId="0" applyFont="1" applyFill="1" applyBorder="1"/>
    <xf numFmtId="0" fontId="8" fillId="3" borderId="29" xfId="0" applyFont="1" applyFill="1" applyBorder="1" applyAlignment="1">
      <alignment horizontal="center"/>
    </xf>
    <xf numFmtId="0" fontId="8" fillId="3" borderId="55" xfId="0" applyFont="1" applyFill="1" applyBorder="1"/>
    <xf numFmtId="0" fontId="8" fillId="3" borderId="34" xfId="0" applyFont="1" applyFill="1" applyBorder="1" applyAlignment="1">
      <alignment horizontal="center"/>
    </xf>
    <xf numFmtId="2" fontId="5" fillId="2" borderId="68" xfId="0" applyNumberFormat="1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21" fillId="2" borderId="6" xfId="0" applyFont="1" applyFill="1" applyBorder="1"/>
    <xf numFmtId="0" fontId="8" fillId="0" borderId="15" xfId="0" applyFont="1" applyBorder="1"/>
    <xf numFmtId="0" fontId="16" fillId="2" borderId="12" xfId="0" applyFont="1" applyFill="1" applyBorder="1" applyAlignment="1">
      <alignment horizontal="left"/>
    </xf>
    <xf numFmtId="0" fontId="21" fillId="2" borderId="71" xfId="0" applyFont="1" applyFill="1" applyBorder="1"/>
    <xf numFmtId="49" fontId="17" fillId="2" borderId="29" xfId="0" applyNumberFormat="1" applyFont="1" applyFill="1" applyBorder="1" applyAlignment="1">
      <alignment horizontal="center"/>
    </xf>
    <xf numFmtId="0" fontId="17" fillId="2" borderId="39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1" fillId="0" borderId="0" xfId="0" applyFont="1" applyAlignment="1">
      <alignment horizontal="right"/>
    </xf>
    <xf numFmtId="0" fontId="12" fillId="2" borderId="4" xfId="0" applyFont="1" applyFill="1" applyBorder="1"/>
    <xf numFmtId="0" fontId="12" fillId="2" borderId="6" xfId="0" applyFont="1" applyFill="1" applyBorder="1"/>
    <xf numFmtId="0" fontId="0" fillId="0" borderId="0" xfId="0" applyFont="1" applyAlignment="1">
      <alignment horizontal="right"/>
    </xf>
    <xf numFmtId="0" fontId="12" fillId="2" borderId="65" xfId="0" applyFont="1" applyFill="1" applyBorder="1"/>
    <xf numFmtId="0" fontId="5" fillId="2" borderId="14" xfId="0" applyFont="1" applyFill="1" applyBorder="1"/>
    <xf numFmtId="49" fontId="10" fillId="2" borderId="16" xfId="0" applyNumberFormat="1" applyFont="1" applyFill="1" applyBorder="1" applyAlignment="1">
      <alignment horizontal="center"/>
    </xf>
    <xf numFmtId="0" fontId="7" fillId="0" borderId="15" xfId="0" applyFont="1" applyBorder="1"/>
    <xf numFmtId="0" fontId="5" fillId="2" borderId="40" xfId="0" applyFont="1" applyFill="1" applyBorder="1"/>
    <xf numFmtId="0" fontId="10" fillId="2" borderId="12" xfId="0" applyFont="1" applyFill="1" applyBorder="1"/>
    <xf numFmtId="0" fontId="10" fillId="2" borderId="39" xfId="0" applyFont="1" applyFill="1" applyBorder="1" applyAlignment="1">
      <alignment horizontal="center"/>
    </xf>
    <xf numFmtId="0" fontId="20" fillId="2" borderId="8" xfId="0" applyFont="1" applyFill="1" applyBorder="1"/>
    <xf numFmtId="0" fontId="20" fillId="2" borderId="9" xfId="0" applyFont="1" applyFill="1" applyBorder="1"/>
    <xf numFmtId="0" fontId="8" fillId="2" borderId="19" xfId="0" applyFont="1" applyFill="1" applyBorder="1" applyAlignment="1">
      <alignment horizontal="left"/>
    </xf>
    <xf numFmtId="0" fontId="16" fillId="2" borderId="19" xfId="0" applyFont="1" applyFill="1" applyBorder="1" applyAlignment="1">
      <alignment horizontal="left"/>
    </xf>
    <xf numFmtId="0" fontId="8" fillId="2" borderId="20" xfId="0" applyFont="1" applyFill="1" applyBorder="1" applyAlignment="1">
      <alignment horizontal="left"/>
    </xf>
    <xf numFmtId="0" fontId="20" fillId="2" borderId="44" xfId="0" applyFont="1" applyFill="1" applyBorder="1"/>
    <xf numFmtId="0" fontId="20" fillId="2" borderId="19" xfId="0" applyFont="1" applyFill="1" applyBorder="1" applyAlignment="1">
      <alignment horizontal="center"/>
    </xf>
    <xf numFmtId="0" fontId="20" fillId="2" borderId="19" xfId="0" applyFont="1" applyFill="1" applyBorder="1"/>
    <xf numFmtId="0" fontId="20" fillId="2" borderId="22" xfId="0" applyFont="1" applyFill="1" applyBorder="1" applyAlignment="1">
      <alignment horizontal="center"/>
    </xf>
    <xf numFmtId="0" fontId="8" fillId="2" borderId="20" xfId="0" applyFont="1" applyFill="1" applyBorder="1"/>
    <xf numFmtId="0" fontId="8" fillId="2" borderId="12" xfId="0" applyFont="1" applyFill="1" applyBorder="1"/>
    <xf numFmtId="0" fontId="8" fillId="2" borderId="60" xfId="0" applyFont="1" applyFill="1" applyBorder="1"/>
    <xf numFmtId="0" fontId="8" fillId="2" borderId="46" xfId="0" applyFont="1" applyFill="1" applyBorder="1" applyAlignment="1">
      <alignment horizontal="center"/>
    </xf>
    <xf numFmtId="0" fontId="8" fillId="2" borderId="63" xfId="0" applyFont="1" applyFill="1" applyBorder="1" applyAlignment="1">
      <alignment horizontal="center"/>
    </xf>
    <xf numFmtId="0" fontId="8" fillId="2" borderId="60" xfId="0" applyFont="1" applyFill="1" applyBorder="1" applyAlignment="1">
      <alignment horizontal="center"/>
    </xf>
    <xf numFmtId="0" fontId="21" fillId="2" borderId="20" xfId="0" applyFont="1" applyFill="1" applyBorder="1"/>
    <xf numFmtId="0" fontId="16" fillId="2" borderId="75" xfId="0" applyFont="1" applyFill="1" applyBorder="1" applyAlignment="1">
      <alignment horizontal="center"/>
    </xf>
    <xf numFmtId="2" fontId="12" fillId="2" borderId="45" xfId="0" applyNumberFormat="1" applyFont="1" applyFill="1" applyBorder="1" applyAlignment="1">
      <alignment horizontal="center"/>
    </xf>
    <xf numFmtId="0" fontId="6" fillId="2" borderId="45" xfId="0" applyFont="1" applyFill="1" applyBorder="1"/>
    <xf numFmtId="0" fontId="6" fillId="2" borderId="19" xfId="0" applyFont="1" applyFill="1" applyBorder="1"/>
    <xf numFmtId="0" fontId="0" fillId="2" borderId="19" xfId="0" applyFill="1" applyBorder="1" applyAlignment="1">
      <alignment horizontal="center"/>
    </xf>
    <xf numFmtId="0" fontId="16" fillId="2" borderId="19" xfId="0" applyFont="1" applyFill="1" applyBorder="1"/>
    <xf numFmtId="0" fontId="16" fillId="2" borderId="20" xfId="0" applyFont="1" applyFill="1" applyBorder="1"/>
    <xf numFmtId="0" fontId="6" fillId="2" borderId="0" xfId="0" applyFont="1" applyFill="1" applyBorder="1"/>
    <xf numFmtId="0" fontId="0" fillId="2" borderId="0" xfId="0" applyFill="1" applyBorder="1" applyAlignment="1">
      <alignment horizontal="center"/>
    </xf>
    <xf numFmtId="0" fontId="8" fillId="2" borderId="63" xfId="0" applyFont="1" applyFill="1" applyBorder="1"/>
    <xf numFmtId="0" fontId="16" fillId="2" borderId="44" xfId="0" applyFont="1" applyFill="1" applyBorder="1"/>
    <xf numFmtId="49" fontId="8" fillId="2" borderId="15" xfId="0" applyNumberFormat="1" applyFont="1" applyFill="1" applyBorder="1" applyAlignment="1">
      <alignment horizontal="center"/>
    </xf>
    <xf numFmtId="2" fontId="8" fillId="2" borderId="9" xfId="0" applyNumberFormat="1" applyFont="1" applyFill="1" applyBorder="1" applyAlignment="1">
      <alignment horizontal="center"/>
    </xf>
    <xf numFmtId="2" fontId="8" fillId="2" borderId="15" xfId="0" applyNumberFormat="1" applyFont="1" applyFill="1" applyBorder="1" applyAlignment="1">
      <alignment horizontal="center"/>
    </xf>
    <xf numFmtId="9" fontId="8" fillId="2" borderId="8" xfId="0" applyNumberFormat="1" applyFont="1" applyFill="1" applyBorder="1" applyAlignment="1">
      <alignment horizontal="center"/>
    </xf>
    <xf numFmtId="2" fontId="12" fillId="2" borderId="8" xfId="0" applyNumberFormat="1" applyFont="1" applyFill="1" applyBorder="1" applyAlignment="1">
      <alignment horizontal="center"/>
    </xf>
    <xf numFmtId="2" fontId="12" fillId="2" borderId="15" xfId="0" applyNumberFormat="1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/>
    <xf numFmtId="0" fontId="0" fillId="2" borderId="9" xfId="0" applyFill="1" applyBorder="1" applyAlignment="1">
      <alignment horizontal="center"/>
    </xf>
    <xf numFmtId="0" fontId="16" fillId="2" borderId="9" xfId="0" applyFont="1" applyFill="1" applyBorder="1"/>
    <xf numFmtId="0" fontId="16" fillId="2" borderId="10" xfId="0" applyFont="1" applyFill="1" applyBorder="1"/>
    <xf numFmtId="0" fontId="16" fillId="2" borderId="20" xfId="0" applyFont="1" applyFill="1" applyBorder="1" applyAlignment="1">
      <alignment horizontal="left"/>
    </xf>
    <xf numFmtId="0" fontId="1" fillId="2" borderId="6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165" fontId="21" fillId="2" borderId="45" xfId="0" applyNumberFormat="1" applyFont="1" applyFill="1" applyBorder="1" applyAlignment="1">
      <alignment horizontal="center"/>
    </xf>
    <xf numFmtId="2" fontId="21" fillId="2" borderId="45" xfId="0" applyNumberFormat="1" applyFont="1" applyFill="1" applyBorder="1" applyAlignment="1">
      <alignment horizontal="center"/>
    </xf>
    <xf numFmtId="0" fontId="0" fillId="2" borderId="19" xfId="0" applyFill="1" applyBorder="1"/>
    <xf numFmtId="0" fontId="8" fillId="2" borderId="15" xfId="0" applyFont="1" applyFill="1" applyBorder="1" applyAlignment="1">
      <alignment horizontal="center"/>
    </xf>
    <xf numFmtId="0" fontId="16" fillId="2" borderId="59" xfId="0" applyFont="1" applyFill="1" applyBorder="1" applyAlignment="1">
      <alignment horizontal="center"/>
    </xf>
    <xf numFmtId="165" fontId="21" fillId="2" borderId="8" xfId="0" applyNumberFormat="1" applyFont="1" applyFill="1" applyBorder="1" applyAlignment="1">
      <alignment horizontal="center"/>
    </xf>
    <xf numFmtId="0" fontId="16" fillId="2" borderId="13" xfId="0" applyFont="1" applyFill="1" applyBorder="1"/>
    <xf numFmtId="0" fontId="16" fillId="2" borderId="60" xfId="0" applyFont="1" applyFill="1" applyBorder="1"/>
    <xf numFmtId="166" fontId="21" fillId="2" borderId="8" xfId="0" applyNumberFormat="1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59" xfId="0" applyFont="1" applyFill="1" applyBorder="1"/>
    <xf numFmtId="0" fontId="18" fillId="2" borderId="19" xfId="0" applyFont="1" applyFill="1" applyBorder="1" applyAlignment="1">
      <alignment horizontal="center"/>
    </xf>
    <xf numFmtId="0" fontId="18" fillId="2" borderId="44" xfId="0" applyFont="1" applyFill="1" applyBorder="1"/>
    <xf numFmtId="0" fontId="18" fillId="2" borderId="19" xfId="0" applyFont="1" applyFill="1" applyBorder="1" applyAlignment="1">
      <alignment horizontal="left"/>
    </xf>
    <xf numFmtId="0" fontId="19" fillId="2" borderId="19" xfId="0" applyFont="1" applyFill="1" applyBorder="1" applyAlignment="1">
      <alignment horizontal="left"/>
    </xf>
    <xf numFmtId="0" fontId="18" fillId="2" borderId="20" xfId="0" applyFont="1" applyFill="1" applyBorder="1" applyAlignment="1">
      <alignment horizontal="left"/>
    </xf>
    <xf numFmtId="0" fontId="18" fillId="2" borderId="22" xfId="0" applyFont="1" applyFill="1" applyBorder="1" applyAlignment="1">
      <alignment horizontal="center"/>
    </xf>
    <xf numFmtId="0" fontId="18" fillId="2" borderId="20" xfId="0" applyFont="1" applyFill="1" applyBorder="1"/>
    <xf numFmtId="0" fontId="18" fillId="2" borderId="12" xfId="0" applyFont="1" applyFill="1" applyBorder="1"/>
    <xf numFmtId="0" fontId="18" fillId="2" borderId="27" xfId="0" applyFont="1" applyFill="1" applyBorder="1" applyAlignment="1">
      <alignment horizontal="center"/>
    </xf>
    <xf numFmtId="0" fontId="18" fillId="2" borderId="60" xfId="0" applyFont="1" applyFill="1" applyBorder="1"/>
    <xf numFmtId="0" fontId="18" fillId="2" borderId="68" xfId="0" applyFont="1" applyFill="1" applyBorder="1" applyAlignment="1">
      <alignment horizontal="center"/>
    </xf>
    <xf numFmtId="0" fontId="18" fillId="2" borderId="46" xfId="0" applyFont="1" applyFill="1" applyBorder="1" applyAlignment="1">
      <alignment horizontal="center"/>
    </xf>
    <xf numFmtId="0" fontId="18" fillId="2" borderId="63" xfId="0" applyFont="1" applyFill="1" applyBorder="1" applyAlignment="1">
      <alignment horizontal="center"/>
    </xf>
    <xf numFmtId="0" fontId="18" fillId="2" borderId="60" xfId="0" applyFont="1" applyFill="1" applyBorder="1" applyAlignment="1">
      <alignment horizontal="center"/>
    </xf>
    <xf numFmtId="0" fontId="19" fillId="2" borderId="66" xfId="0" applyFont="1" applyFill="1" applyBorder="1" applyAlignment="1">
      <alignment horizontal="center"/>
    </xf>
    <xf numFmtId="0" fontId="19" fillId="2" borderId="10" xfId="0" applyFont="1" applyFill="1" applyBorder="1" applyAlignment="1">
      <alignment horizontal="center"/>
    </xf>
    <xf numFmtId="0" fontId="19" fillId="2" borderId="67" xfId="0" applyFont="1" applyFill="1" applyBorder="1" applyAlignment="1">
      <alignment horizontal="center"/>
    </xf>
    <xf numFmtId="0" fontId="19" fillId="2" borderId="25" xfId="0" applyFont="1" applyFill="1" applyBorder="1" applyAlignment="1">
      <alignment horizontal="center"/>
    </xf>
    <xf numFmtId="0" fontId="19" fillId="2" borderId="47" xfId="0" applyFont="1" applyFill="1" applyBorder="1" applyAlignment="1">
      <alignment horizontal="center"/>
    </xf>
    <xf numFmtId="0" fontId="19" fillId="2" borderId="48" xfId="0" applyFont="1" applyFill="1" applyBorder="1" applyAlignment="1">
      <alignment horizontal="center"/>
    </xf>
    <xf numFmtId="0" fontId="19" fillId="2" borderId="57" xfId="0" applyFont="1" applyFill="1" applyBorder="1" applyAlignment="1">
      <alignment horizontal="center"/>
    </xf>
    <xf numFmtId="0" fontId="8" fillId="2" borderId="29" xfId="0" applyFont="1" applyFill="1" applyBorder="1"/>
    <xf numFmtId="49" fontId="25" fillId="2" borderId="44" xfId="0" applyNumberFormat="1" applyFont="1" applyFill="1" applyBorder="1" applyAlignment="1">
      <alignment horizontal="center"/>
    </xf>
    <xf numFmtId="2" fontId="25" fillId="2" borderId="45" xfId="0" applyNumberFormat="1" applyFont="1" applyFill="1" applyBorder="1" applyAlignment="1">
      <alignment horizontal="center"/>
    </xf>
    <xf numFmtId="0" fontId="19" fillId="2" borderId="19" xfId="0" applyFont="1" applyFill="1" applyBorder="1"/>
    <xf numFmtId="0" fontId="19" fillId="2" borderId="20" xfId="0" applyFont="1" applyFill="1" applyBorder="1"/>
    <xf numFmtId="0" fontId="19" fillId="2" borderId="0" xfId="0" applyFont="1" applyFill="1" applyBorder="1"/>
    <xf numFmtId="0" fontId="18" fillId="2" borderId="63" xfId="0" applyFont="1" applyFill="1" applyBorder="1"/>
    <xf numFmtId="0" fontId="19" fillId="2" borderId="44" xfId="0" applyFont="1" applyFill="1" applyBorder="1"/>
    <xf numFmtId="0" fontId="7" fillId="2" borderId="21" xfId="0" applyFont="1" applyFill="1" applyBorder="1"/>
    <xf numFmtId="0" fontId="18" fillId="2" borderId="15" xfId="0" applyFont="1" applyFill="1" applyBorder="1" applyAlignment="1">
      <alignment horizontal="center"/>
    </xf>
    <xf numFmtId="2" fontId="18" fillId="2" borderId="9" xfId="0" applyNumberFormat="1" applyFont="1" applyFill="1" applyBorder="1" applyAlignment="1">
      <alignment horizontal="center"/>
    </xf>
    <xf numFmtId="2" fontId="18" fillId="2" borderId="15" xfId="0" applyNumberFormat="1" applyFont="1" applyFill="1" applyBorder="1" applyAlignment="1">
      <alignment horizontal="center"/>
    </xf>
    <xf numFmtId="9" fontId="18" fillId="2" borderId="8" xfId="0" applyNumberFormat="1" applyFont="1" applyFill="1" applyBorder="1" applyAlignment="1">
      <alignment horizontal="center"/>
    </xf>
    <xf numFmtId="2" fontId="25" fillId="2" borderId="8" xfId="0" applyNumberFormat="1" applyFont="1" applyFill="1" applyBorder="1" applyAlignment="1">
      <alignment horizontal="center"/>
    </xf>
    <xf numFmtId="2" fontId="25" fillId="2" borderId="15" xfId="0" applyNumberFormat="1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18" fillId="2" borderId="45" xfId="0" applyFont="1" applyFill="1" applyBorder="1" applyAlignment="1">
      <alignment horizontal="center"/>
    </xf>
    <xf numFmtId="0" fontId="18" fillId="2" borderId="19" xfId="0" applyFont="1" applyFill="1" applyBorder="1" applyAlignment="1">
      <alignment horizontal="center"/>
    </xf>
    <xf numFmtId="0" fontId="18" fillId="2" borderId="20" xfId="0" applyFont="1" applyFill="1" applyBorder="1" applyAlignment="1">
      <alignment horizontal="center"/>
    </xf>
    <xf numFmtId="0" fontId="8" fillId="3" borderId="45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49" xfId="0" applyFont="1" applyFill="1" applyBorder="1" applyAlignment="1">
      <alignment horizontal="left"/>
    </xf>
    <xf numFmtId="0" fontId="8" fillId="3" borderId="19" xfId="0" applyFont="1" applyFill="1" applyBorder="1" applyAlignment="1">
      <alignment horizontal="left"/>
    </xf>
    <xf numFmtId="0" fontId="8" fillId="3" borderId="53" xfId="0" applyFont="1" applyFill="1" applyBorder="1" applyAlignment="1">
      <alignment horizontal="left"/>
    </xf>
    <xf numFmtId="0" fontId="8" fillId="3" borderId="49" xfId="0" applyFont="1" applyFill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2" borderId="20" xfId="0" applyFont="1" applyFill="1" applyBorder="1" applyAlignment="1">
      <alignment horizontal="left"/>
    </xf>
    <xf numFmtId="0" fontId="7" fillId="2" borderId="60" xfId="0" applyFont="1" applyFill="1" applyBorder="1" applyAlignment="1">
      <alignment horizontal="center"/>
    </xf>
    <xf numFmtId="0" fontId="12" fillId="2" borderId="44" xfId="0" applyFont="1" applyFill="1" applyBorder="1"/>
    <xf numFmtId="0" fontId="16" fillId="2" borderId="13" xfId="0" applyFont="1" applyFill="1" applyBorder="1" applyAlignment="1">
      <alignment horizontal="center"/>
    </xf>
    <xf numFmtId="0" fontId="9" fillId="2" borderId="60" xfId="0" applyFont="1" applyFill="1" applyBorder="1" applyAlignment="1">
      <alignment horizontal="center"/>
    </xf>
    <xf numFmtId="49" fontId="12" fillId="2" borderId="44" xfId="0" applyNumberFormat="1" applyFont="1" applyFill="1" applyBorder="1" applyAlignment="1">
      <alignment horizontal="center"/>
    </xf>
    <xf numFmtId="0" fontId="9" fillId="2" borderId="20" xfId="0" applyFont="1" applyFill="1" applyBorder="1"/>
    <xf numFmtId="0" fontId="9" fillId="2" borderId="0" xfId="0" applyFont="1" applyFill="1" applyBorder="1"/>
    <xf numFmtId="0" fontId="7" fillId="2" borderId="4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44" xfId="0" applyFont="1" applyFill="1" applyBorder="1"/>
    <xf numFmtId="0" fontId="7" fillId="2" borderId="19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center"/>
    </xf>
    <xf numFmtId="0" fontId="7" fillId="2" borderId="20" xfId="0" applyFont="1" applyFill="1" applyBorder="1"/>
    <xf numFmtId="0" fontId="7" fillId="2" borderId="12" xfId="0" applyFont="1" applyFill="1" applyBorder="1"/>
    <xf numFmtId="0" fontId="7" fillId="2" borderId="27" xfId="0" applyFont="1" applyFill="1" applyBorder="1" applyAlignment="1">
      <alignment horizontal="center"/>
    </xf>
    <xf numFmtId="0" fontId="7" fillId="2" borderId="60" xfId="0" applyFont="1" applyFill="1" applyBorder="1"/>
    <xf numFmtId="0" fontId="7" fillId="2" borderId="68" xfId="0" applyFont="1" applyFill="1" applyBorder="1" applyAlignment="1">
      <alignment horizontal="center"/>
    </xf>
    <xf numFmtId="0" fontId="7" fillId="2" borderId="46" xfId="0" applyFont="1" applyFill="1" applyBorder="1" applyAlignment="1">
      <alignment horizontal="center"/>
    </xf>
    <xf numFmtId="0" fontId="7" fillId="2" borderId="63" xfId="0" applyFont="1" applyFill="1" applyBorder="1" applyAlignment="1">
      <alignment horizontal="center"/>
    </xf>
    <xf numFmtId="0" fontId="5" fillId="2" borderId="44" xfId="0" applyFont="1" applyFill="1" applyBorder="1"/>
    <xf numFmtId="0" fontId="9" fillId="2" borderId="59" xfId="0" applyFont="1" applyFill="1" applyBorder="1" applyAlignment="1">
      <alignment horizontal="center"/>
    </xf>
    <xf numFmtId="49" fontId="5" fillId="2" borderId="44" xfId="0" applyNumberFormat="1" applyFont="1" applyFill="1" applyBorder="1" applyAlignment="1">
      <alignment horizontal="center"/>
    </xf>
    <xf numFmtId="164" fontId="5" fillId="2" borderId="19" xfId="0" applyNumberFormat="1" applyFont="1" applyFill="1" applyBorder="1" applyAlignment="1">
      <alignment horizontal="center"/>
    </xf>
    <xf numFmtId="166" fontId="5" fillId="2" borderId="45" xfId="0" applyNumberFormat="1" applyFont="1" applyFill="1" applyBorder="1" applyAlignment="1">
      <alignment horizontal="center"/>
    </xf>
    <xf numFmtId="166" fontId="5" fillId="2" borderId="44" xfId="0" applyNumberFormat="1" applyFont="1" applyFill="1" applyBorder="1" applyAlignment="1">
      <alignment horizontal="center"/>
    </xf>
    <xf numFmtId="0" fontId="9" fillId="2" borderId="19" xfId="0" applyFont="1" applyFill="1" applyBorder="1"/>
    <xf numFmtId="0" fontId="7" fillId="2" borderId="63" xfId="0" applyFont="1" applyFill="1" applyBorder="1"/>
    <xf numFmtId="0" fontId="9" fillId="2" borderId="44" xfId="0" applyFont="1" applyFill="1" applyBorder="1"/>
    <xf numFmtId="2" fontId="7" fillId="2" borderId="9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>
      <alignment horizontal="center"/>
    </xf>
    <xf numFmtId="0" fontId="3" fillId="2" borderId="45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44" xfId="0" applyFont="1" applyFill="1" applyBorder="1"/>
    <xf numFmtId="0" fontId="3" fillId="2" borderId="45" xfId="0" applyFont="1" applyFill="1" applyBorder="1"/>
    <xf numFmtId="0" fontId="3" fillId="2" borderId="19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center"/>
    </xf>
    <xf numFmtId="0" fontId="3" fillId="2" borderId="20" xfId="0" applyFont="1" applyFill="1" applyBorder="1"/>
    <xf numFmtId="0" fontId="3" fillId="2" borderId="12" xfId="0" applyFont="1" applyFill="1" applyBorder="1"/>
    <xf numFmtId="0" fontId="3" fillId="2" borderId="27" xfId="0" applyFont="1" applyFill="1" applyBorder="1" applyAlignment="1">
      <alignment horizontal="center"/>
    </xf>
    <xf numFmtId="0" fontId="3" fillId="2" borderId="60" xfId="0" applyFont="1" applyFill="1" applyBorder="1"/>
    <xf numFmtId="0" fontId="3" fillId="2" borderId="68" xfId="0" applyFont="1" applyFill="1" applyBorder="1" applyAlignment="1">
      <alignment horizontal="center"/>
    </xf>
    <xf numFmtId="0" fontId="3" fillId="2" borderId="46" xfId="0" applyFont="1" applyFill="1" applyBorder="1" applyAlignment="1">
      <alignment horizontal="center"/>
    </xf>
    <xf numFmtId="0" fontId="3" fillId="2" borderId="63" xfId="0" applyFont="1" applyFill="1" applyBorder="1" applyAlignment="1">
      <alignment horizontal="center"/>
    </xf>
    <xf numFmtId="0" fontId="3" fillId="2" borderId="60" xfId="0" applyFont="1" applyFill="1" applyBorder="1" applyAlignment="1">
      <alignment horizontal="center"/>
    </xf>
    <xf numFmtId="0" fontId="21" fillId="2" borderId="44" xfId="0" applyFont="1" applyFill="1" applyBorder="1"/>
    <xf numFmtId="0" fontId="1" fillId="2" borderId="57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7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49" fontId="14" fillId="2" borderId="44" xfId="0" applyNumberFormat="1" applyFont="1" applyFill="1" applyBorder="1" applyAlignment="1">
      <alignment horizontal="center"/>
    </xf>
    <xf numFmtId="2" fontId="14" fillId="2" borderId="45" xfId="0" applyNumberFormat="1" applyFont="1" applyFill="1" applyBorder="1" applyAlignment="1">
      <alignment horizontal="center"/>
    </xf>
    <xf numFmtId="166" fontId="14" fillId="2" borderId="45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0" xfId="0" applyFont="1" applyFill="1" applyBorder="1"/>
    <xf numFmtId="0" fontId="3" fillId="2" borderId="63" xfId="0" applyFont="1" applyFill="1" applyBorder="1"/>
    <xf numFmtId="0" fontId="1" fillId="2" borderId="44" xfId="0" applyFont="1" applyFill="1" applyBorder="1"/>
    <xf numFmtId="0" fontId="1" fillId="2" borderId="6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167" fontId="14" fillId="2" borderId="8" xfId="0" applyNumberFormat="1" applyFont="1" applyFill="1" applyBorder="1" applyAlignment="1">
      <alignment horizontal="center"/>
    </xf>
    <xf numFmtId="2" fontId="14" fillId="2" borderId="8" xfId="0" applyNumberFormat="1" applyFont="1" applyFill="1" applyBorder="1" applyAlignment="1">
      <alignment horizontal="center"/>
    </xf>
    <xf numFmtId="2" fontId="14" fillId="2" borderId="15" xfId="0" applyNumberFormat="1" applyFont="1" applyFill="1" applyBorder="1" applyAlignment="1">
      <alignment horizontal="center"/>
    </xf>
    <xf numFmtId="0" fontId="6" fillId="2" borderId="12" xfId="0" applyFont="1" applyFill="1" applyBorder="1"/>
    <xf numFmtId="0" fontId="6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60" xfId="0" applyFont="1" applyFill="1" applyBorder="1"/>
    <xf numFmtId="0" fontId="9" fillId="2" borderId="25" xfId="0" applyFont="1" applyFill="1" applyBorder="1" applyAlignment="1">
      <alignment horizontal="center"/>
    </xf>
    <xf numFmtId="0" fontId="5" fillId="2" borderId="44" xfId="0" applyNumberFormat="1" applyFont="1" applyFill="1" applyBorder="1" applyAlignment="1">
      <alignment horizontal="center"/>
    </xf>
    <xf numFmtId="2" fontId="7" fillId="2" borderId="19" xfId="0" applyNumberFormat="1" applyFont="1" applyFill="1" applyBorder="1" applyAlignment="1">
      <alignment horizontal="center"/>
    </xf>
    <xf numFmtId="0" fontId="20" fillId="2" borderId="45" xfId="0" applyFont="1" applyFill="1" applyBorder="1"/>
    <xf numFmtId="0" fontId="23" fillId="2" borderId="38" xfId="0" applyFont="1" applyFill="1" applyBorder="1" applyAlignment="1">
      <alignment horizontal="center"/>
    </xf>
    <xf numFmtId="0" fontId="23" fillId="2" borderId="62" xfId="0" applyFont="1" applyFill="1" applyBorder="1" applyAlignment="1">
      <alignment horizontal="center"/>
    </xf>
    <xf numFmtId="0" fontId="23" fillId="2" borderId="66" xfId="0" applyFont="1" applyFill="1" applyBorder="1" applyAlignment="1">
      <alignment horizontal="center"/>
    </xf>
    <xf numFmtId="0" fontId="25" fillId="2" borderId="21" xfId="0" applyFont="1" applyFill="1" applyBorder="1"/>
    <xf numFmtId="0" fontId="25" fillId="2" borderId="15" xfId="0" applyFont="1" applyFill="1" applyBorder="1"/>
    <xf numFmtId="0" fontId="23" fillId="2" borderId="56" xfId="0" applyFont="1" applyFill="1" applyBorder="1" applyAlignment="1">
      <alignment horizontal="center"/>
    </xf>
    <xf numFmtId="49" fontId="21" fillId="2" borderId="21" xfId="0" applyNumberFormat="1" applyFont="1" applyFill="1" applyBorder="1" applyAlignment="1">
      <alignment horizontal="center"/>
    </xf>
    <xf numFmtId="0" fontId="8" fillId="2" borderId="22" xfId="0" applyFont="1" applyFill="1" applyBorder="1"/>
    <xf numFmtId="0" fontId="16" fillId="2" borderId="21" xfId="0" applyFont="1" applyFill="1" applyBorder="1"/>
    <xf numFmtId="0" fontId="16" fillId="2" borderId="15" xfId="0" applyFont="1" applyFill="1" applyBorder="1"/>
    <xf numFmtId="0" fontId="1" fillId="2" borderId="32" xfId="0" applyFont="1" applyFill="1" applyBorder="1" applyAlignment="1">
      <alignment horizontal="center"/>
    </xf>
    <xf numFmtId="0" fontId="1" fillId="2" borderId="67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10" fontId="21" fillId="2" borderId="44" xfId="0" applyNumberFormat="1" applyFont="1" applyFill="1" applyBorder="1" applyAlignment="1">
      <alignment horizontal="center"/>
    </xf>
    <xf numFmtId="0" fontId="21" fillId="2" borderId="39" xfId="0" applyFont="1" applyFill="1" applyBorder="1"/>
    <xf numFmtId="0" fontId="21" fillId="2" borderId="31" xfId="0" applyFont="1" applyFill="1" applyBorder="1"/>
    <xf numFmtId="0" fontId="21" fillId="2" borderId="32" xfId="0" applyFont="1" applyFill="1" applyBorder="1"/>
    <xf numFmtId="0" fontId="21" fillId="2" borderId="58" xfId="0" applyFont="1" applyFill="1" applyBorder="1"/>
    <xf numFmtId="0" fontId="21" fillId="2" borderId="55" xfId="0" applyFont="1" applyFill="1" applyBorder="1"/>
    <xf numFmtId="0" fontId="21" fillId="2" borderId="15" xfId="0" applyFont="1" applyFill="1" applyBorder="1"/>
    <xf numFmtId="0" fontId="21" fillId="2" borderId="52" xfId="0" applyFont="1" applyFill="1" applyBorder="1"/>
    <xf numFmtId="0" fontId="21" fillId="2" borderId="14" xfId="0" applyFont="1" applyFill="1" applyBorder="1"/>
    <xf numFmtId="0" fontId="7" fillId="2" borderId="47" xfId="0" applyFont="1" applyFill="1" applyBorder="1" applyAlignment="1">
      <alignment horizontal="center"/>
    </xf>
    <xf numFmtId="0" fontId="7" fillId="2" borderId="48" xfId="0" applyFont="1" applyFill="1" applyBorder="1"/>
    <xf numFmtId="0" fontId="7" fillId="2" borderId="57" xfId="0" applyFont="1" applyFill="1" applyBorder="1" applyAlignment="1">
      <alignment horizontal="center"/>
    </xf>
    <xf numFmtId="0" fontId="7" fillId="2" borderId="48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11" xfId="0" applyNumberFormat="1" applyFont="1" applyFill="1" applyBorder="1"/>
    <xf numFmtId="0" fontId="9" fillId="2" borderId="56" xfId="0" applyFont="1" applyFill="1" applyBorder="1" applyAlignment="1">
      <alignment horizontal="center"/>
    </xf>
    <xf numFmtId="49" fontId="10" fillId="2" borderId="2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10" fontId="5" fillId="2" borderId="12" xfId="0" applyNumberFormat="1" applyFont="1" applyFill="1" applyBorder="1" applyAlignment="1">
      <alignment horizontal="center"/>
    </xf>
    <xf numFmtId="0" fontId="9" fillId="2" borderId="32" xfId="0" applyFont="1" applyFill="1" applyBorder="1"/>
    <xf numFmtId="0" fontId="9" fillId="2" borderId="67" xfId="0" applyFont="1" applyFill="1" applyBorder="1"/>
    <xf numFmtId="0" fontId="9" fillId="2" borderId="47" xfId="0" applyFont="1" applyFill="1" applyBorder="1"/>
    <xf numFmtId="0" fontId="9" fillId="2" borderId="48" xfId="0" applyFont="1" applyFill="1" applyBorder="1"/>
    <xf numFmtId="0" fontId="7" fillId="2" borderId="45" xfId="0" applyNumberFormat="1" applyFont="1" applyFill="1" applyBorder="1"/>
    <xf numFmtId="10" fontId="5" fillId="2" borderId="44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9" defaultPivotStyle="PivotStyleLight16"/>
  <colors>
    <mruColors>
      <color rgb="FFCCFFCC"/>
      <color rgb="FFE8B8E2"/>
      <color rgb="FFA3FDCC"/>
      <color rgb="FFE7B9E4"/>
      <color rgb="FFC6D7DA"/>
      <color rgb="FFDEC2D9"/>
      <color rgb="FFDDC3DA"/>
      <color rgb="FFFFCCFF"/>
      <color rgb="FFFFCC66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S99"/>
  <sheetViews>
    <sheetView zoomScale="60" zoomScaleNormal="60" workbookViewId="0">
      <selection sqref="A1:Q74"/>
    </sheetView>
  </sheetViews>
  <sheetFormatPr defaultRowHeight="21" x14ac:dyDescent="0.35"/>
  <cols>
    <col min="1" max="1" width="10.85546875" style="8" customWidth="1"/>
    <col min="2" max="2" width="13.7109375" style="4" customWidth="1"/>
    <col min="3" max="3" width="8.85546875" style="3"/>
    <col min="4" max="4" width="49.28515625" style="3" customWidth="1"/>
    <col min="5" max="5" width="13.5703125" style="5" customWidth="1"/>
    <col min="6" max="6" width="12.28515625" style="55" customWidth="1"/>
    <col min="7" max="7" width="10" style="55" customWidth="1"/>
    <col min="8" max="8" width="14.140625" style="55" customWidth="1"/>
    <col min="9" max="9" width="15.42578125" style="52" customWidth="1"/>
    <col min="10" max="10" width="13.28515625" style="52" customWidth="1"/>
    <col min="11" max="11" width="12.140625" style="55" customWidth="1"/>
    <col min="12" max="12" width="12.28515625" style="671" customWidth="1"/>
    <col min="13" max="13" width="25" style="28" customWidth="1"/>
    <col min="14" max="14" width="13" style="28" customWidth="1"/>
    <col min="15" max="15" width="13.85546875" style="28" customWidth="1"/>
    <col min="16" max="16" width="12.85546875" style="28" customWidth="1"/>
    <col min="17" max="17" width="11.7109375" style="28" customWidth="1"/>
    <col min="18" max="18" width="10.85546875" customWidth="1"/>
    <col min="19" max="19" width="12.85546875" customWidth="1"/>
  </cols>
  <sheetData>
    <row r="1" spans="1:17" x14ac:dyDescent="0.35">
      <c r="A1" s="13"/>
      <c r="B1" s="3"/>
      <c r="E1" s="2"/>
      <c r="I1" s="55"/>
      <c r="J1" s="55"/>
      <c r="O1" s="59"/>
      <c r="P1" s="59"/>
      <c r="Q1" s="1098" t="s">
        <v>110</v>
      </c>
    </row>
    <row r="2" spans="1:17" x14ac:dyDescent="0.35">
      <c r="A2" s="13"/>
      <c r="B2" s="3"/>
      <c r="E2" s="2"/>
      <c r="I2" s="55"/>
      <c r="J2" s="55"/>
      <c r="O2" s="59"/>
      <c r="P2" s="59"/>
      <c r="Q2" s="1096" t="s">
        <v>129</v>
      </c>
    </row>
    <row r="3" spans="1:17" x14ac:dyDescent="0.35">
      <c r="A3" s="13"/>
      <c r="B3" s="3"/>
      <c r="E3" s="2"/>
      <c r="I3" s="55"/>
      <c r="J3" s="55"/>
      <c r="O3" s="59"/>
      <c r="P3" s="1097"/>
      <c r="Q3" s="1096" t="s">
        <v>128</v>
      </c>
    </row>
    <row r="4" spans="1:17" x14ac:dyDescent="0.35">
      <c r="A4" s="13"/>
      <c r="B4" s="3"/>
      <c r="E4" s="2"/>
      <c r="I4" s="55"/>
      <c r="J4" s="55"/>
      <c r="O4" s="59"/>
      <c r="P4" s="59"/>
      <c r="Q4" s="1099"/>
    </row>
    <row r="5" spans="1:17" s="59" customFormat="1" ht="21.75" thickBot="1" x14ac:dyDescent="0.4">
      <c r="A5" s="13"/>
      <c r="B5" s="3"/>
      <c r="C5" s="3"/>
      <c r="D5" s="3"/>
      <c r="E5" s="2"/>
      <c r="F5" s="55"/>
      <c r="G5" s="55"/>
      <c r="H5" s="55"/>
      <c r="I5" s="55"/>
      <c r="J5" s="55"/>
      <c r="K5" s="55"/>
      <c r="L5" s="671"/>
      <c r="M5" s="28"/>
      <c r="N5" s="28"/>
      <c r="Q5" s="1099"/>
    </row>
    <row r="6" spans="1:17" ht="24" thickBot="1" x14ac:dyDescent="0.4">
      <c r="A6" s="1091"/>
      <c r="B6" s="1110" t="s">
        <v>75</v>
      </c>
      <c r="C6" s="1111"/>
      <c r="D6" s="1111"/>
      <c r="E6" s="933" t="s">
        <v>4</v>
      </c>
      <c r="F6" s="1199" t="s">
        <v>9</v>
      </c>
      <c r="G6" s="1200"/>
      <c r="H6" s="1201"/>
      <c r="I6" s="942" t="s">
        <v>10</v>
      </c>
      <c r="J6" s="90"/>
      <c r="K6" s="1199" t="s">
        <v>16</v>
      </c>
      <c r="L6" s="1200"/>
      <c r="M6" s="1201"/>
      <c r="N6" s="1112"/>
      <c r="O6" s="91" t="s">
        <v>73</v>
      </c>
      <c r="P6" s="1113"/>
      <c r="Q6" s="1114"/>
    </row>
    <row r="7" spans="1:17" ht="24" thickBot="1" x14ac:dyDescent="0.4">
      <c r="A7" s="18"/>
      <c r="B7" s="1115" t="s">
        <v>21</v>
      </c>
      <c r="C7" s="1116"/>
      <c r="D7" s="1117"/>
      <c r="E7" s="1118" t="s">
        <v>5</v>
      </c>
      <c r="F7" s="1119" t="s">
        <v>6</v>
      </c>
      <c r="G7" s="942" t="s">
        <v>7</v>
      </c>
      <c r="H7" s="90" t="s">
        <v>8</v>
      </c>
      <c r="I7" s="928" t="s">
        <v>11</v>
      </c>
      <c r="J7" s="1120"/>
      <c r="K7" s="928" t="s">
        <v>17</v>
      </c>
      <c r="L7" s="938" t="s">
        <v>63</v>
      </c>
      <c r="M7" s="1121" t="s">
        <v>64</v>
      </c>
      <c r="N7" s="926" t="s">
        <v>65</v>
      </c>
      <c r="O7" s="1122" t="s">
        <v>67</v>
      </c>
      <c r="P7" s="1123" t="s">
        <v>66</v>
      </c>
      <c r="Q7" s="1124" t="s">
        <v>68</v>
      </c>
    </row>
    <row r="8" spans="1:17" ht="24" thickBot="1" x14ac:dyDescent="0.4">
      <c r="A8" s="406"/>
      <c r="B8" s="1125" t="s">
        <v>2</v>
      </c>
      <c r="C8" s="219"/>
      <c r="D8" s="203"/>
      <c r="E8" s="88"/>
      <c r="F8" s="267"/>
      <c r="G8" s="267"/>
      <c r="H8" s="267"/>
      <c r="I8" s="268"/>
      <c r="J8" s="269"/>
      <c r="K8" s="268"/>
      <c r="L8" s="674"/>
      <c r="M8" s="677"/>
      <c r="N8" s="674"/>
      <c r="O8" s="282"/>
      <c r="P8" s="282"/>
      <c r="Q8" s="675"/>
    </row>
    <row r="9" spans="1:17" ht="24" thickBot="1" x14ac:dyDescent="0.4">
      <c r="A9" s="379">
        <v>195</v>
      </c>
      <c r="B9" s="308" t="s">
        <v>111</v>
      </c>
      <c r="C9" s="380"/>
      <c r="D9" s="300"/>
      <c r="E9" s="301">
        <v>100</v>
      </c>
      <c r="F9" s="104">
        <v>3.31</v>
      </c>
      <c r="G9" s="105">
        <v>3.7589999999999999</v>
      </c>
      <c r="H9" s="106">
        <v>11.12</v>
      </c>
      <c r="I9" s="103">
        <v>99.82</v>
      </c>
      <c r="J9" s="98"/>
      <c r="K9" s="120">
        <v>0.68</v>
      </c>
      <c r="L9" s="335">
        <v>0.06</v>
      </c>
      <c r="M9" s="266">
        <v>42.21</v>
      </c>
      <c r="N9" s="903">
        <v>113.13</v>
      </c>
      <c r="O9" s="253">
        <v>4.8899999999999997</v>
      </c>
      <c r="P9" s="253">
        <v>96.58</v>
      </c>
      <c r="Q9" s="270">
        <v>0.35</v>
      </c>
    </row>
    <row r="10" spans="1:17" ht="27" thickBot="1" x14ac:dyDescent="0.45">
      <c r="A10" s="99">
        <v>256</v>
      </c>
      <c r="B10" s="1311" t="s">
        <v>112</v>
      </c>
      <c r="C10" s="388"/>
      <c r="D10" s="366"/>
      <c r="E10" s="151">
        <v>180</v>
      </c>
      <c r="F10" s="193">
        <v>3.24</v>
      </c>
      <c r="G10" s="194">
        <v>2.4</v>
      </c>
      <c r="H10" s="195">
        <v>26.28</v>
      </c>
      <c r="I10" s="151">
        <v>111.68</v>
      </c>
      <c r="J10" s="196"/>
      <c r="K10" s="151">
        <v>1.17</v>
      </c>
      <c r="L10" s="242">
        <v>0.04</v>
      </c>
      <c r="M10" s="248">
        <v>18</v>
      </c>
      <c r="N10" s="265">
        <v>113.2</v>
      </c>
      <c r="O10" s="242">
        <v>12.6</v>
      </c>
      <c r="P10" s="242">
        <v>81</v>
      </c>
      <c r="Q10" s="248">
        <v>0.12</v>
      </c>
    </row>
    <row r="11" spans="1:17" ht="24" thickBot="1" x14ac:dyDescent="0.4">
      <c r="A11" s="1092"/>
      <c r="B11" s="1093" t="s">
        <v>46</v>
      </c>
      <c r="C11" s="999"/>
      <c r="D11" s="999"/>
      <c r="E11" s="1094" t="s">
        <v>45</v>
      </c>
      <c r="F11" s="193">
        <v>2.4849999999999999</v>
      </c>
      <c r="G11" s="194">
        <v>3.27</v>
      </c>
      <c r="H11" s="195">
        <v>7.28</v>
      </c>
      <c r="I11" s="151">
        <v>68.5</v>
      </c>
      <c r="J11" s="196"/>
      <c r="K11" s="1095">
        <v>3.5000000000000003E-2</v>
      </c>
      <c r="L11" s="261">
        <v>3.5000000000000003E-2</v>
      </c>
      <c r="M11" s="262">
        <v>29.5</v>
      </c>
      <c r="N11" s="832">
        <v>23.1</v>
      </c>
      <c r="O11" s="261">
        <v>0.875</v>
      </c>
      <c r="P11" s="261">
        <v>35.5</v>
      </c>
      <c r="Q11" s="262">
        <v>0.88</v>
      </c>
    </row>
    <row r="12" spans="1:17" s="59" customFormat="1" ht="24" thickBot="1" x14ac:dyDescent="0.4">
      <c r="A12" s="381"/>
      <c r="B12" s="299"/>
      <c r="C12" s="1090"/>
      <c r="D12" s="200"/>
      <c r="E12" s="435"/>
      <c r="F12" s="117"/>
      <c r="G12" s="118"/>
      <c r="H12" s="119"/>
      <c r="I12" s="95"/>
      <c r="J12" s="98"/>
      <c r="K12" s="120"/>
      <c r="L12" s="887"/>
      <c r="M12" s="270"/>
      <c r="N12" s="418"/>
      <c r="O12" s="418"/>
      <c r="P12" s="418"/>
      <c r="Q12" s="419"/>
    </row>
    <row r="13" spans="1:17" ht="24" thickBot="1" x14ac:dyDescent="0.4">
      <c r="A13" s="381"/>
      <c r="B13" s="219"/>
      <c r="C13" s="203"/>
      <c r="D13" s="203" t="s">
        <v>12</v>
      </c>
      <c r="E13" s="204">
        <f>E11+E10+E9</f>
        <v>310</v>
      </c>
      <c r="F13" s="79">
        <f>F12+F11+F10+F9</f>
        <v>9.0350000000000001</v>
      </c>
      <c r="G13" s="79">
        <f>G12+G11+G10+G9</f>
        <v>9.4290000000000003</v>
      </c>
      <c r="H13" s="79">
        <f>H12+H11+H10+H9</f>
        <v>44.68</v>
      </c>
      <c r="I13" s="74">
        <f>I12+I11+I10+I9</f>
        <v>280</v>
      </c>
      <c r="J13" s="116">
        <v>0.2</v>
      </c>
      <c r="K13" s="74">
        <f>K12+K11+K10+K9</f>
        <v>1.8849999999999998</v>
      </c>
      <c r="L13" s="333">
        <f t="shared" ref="L13:Q13" si="0">L9+L10+L11</f>
        <v>0.13500000000000001</v>
      </c>
      <c r="M13" s="672">
        <f t="shared" si="0"/>
        <v>89.710000000000008</v>
      </c>
      <c r="N13" s="75">
        <f t="shared" si="0"/>
        <v>249.42999999999998</v>
      </c>
      <c r="O13" s="333">
        <f t="shared" si="0"/>
        <v>18.364999999999998</v>
      </c>
      <c r="P13" s="333">
        <f t="shared" si="0"/>
        <v>213.07999999999998</v>
      </c>
      <c r="Q13" s="74">
        <f t="shared" si="0"/>
        <v>1.35</v>
      </c>
    </row>
    <row r="14" spans="1:17" ht="24" thickBot="1" x14ac:dyDescent="0.4">
      <c r="A14" s="99"/>
      <c r="B14" s="1125" t="s">
        <v>22</v>
      </c>
      <c r="C14" s="78"/>
      <c r="D14" s="78"/>
      <c r="E14" s="88"/>
      <c r="F14" s="134"/>
      <c r="G14" s="134"/>
      <c r="H14" s="134"/>
      <c r="I14" s="88"/>
      <c r="J14" s="269"/>
      <c r="K14" s="88"/>
      <c r="L14" s="673"/>
      <c r="M14" s="419"/>
      <c r="N14" s="674"/>
      <c r="O14" s="282"/>
      <c r="P14" s="282"/>
      <c r="Q14" s="675"/>
    </row>
    <row r="15" spans="1:17" s="62" customFormat="1" ht="24" thickBot="1" x14ac:dyDescent="0.4">
      <c r="A15" s="904">
        <v>108</v>
      </c>
      <c r="B15" s="350" t="s">
        <v>24</v>
      </c>
      <c r="C15" s="94"/>
      <c r="D15" s="94"/>
      <c r="E15" s="95">
        <v>100</v>
      </c>
      <c r="F15" s="122">
        <v>0.14000000000000001</v>
      </c>
      <c r="G15" s="122"/>
      <c r="H15" s="124">
        <v>10.15</v>
      </c>
      <c r="I15" s="905">
        <v>70</v>
      </c>
      <c r="J15" s="98"/>
      <c r="K15" s="906">
        <v>2</v>
      </c>
      <c r="L15" s="242">
        <v>0.04</v>
      </c>
      <c r="M15" s="248"/>
      <c r="N15" s="265">
        <v>40</v>
      </c>
      <c r="O15" s="242">
        <v>4</v>
      </c>
      <c r="P15" s="242">
        <v>18</v>
      </c>
      <c r="Q15" s="248">
        <v>0.2</v>
      </c>
    </row>
    <row r="16" spans="1:17" ht="24" thickBot="1" x14ac:dyDescent="0.4">
      <c r="A16" s="99"/>
      <c r="B16" s="78"/>
      <c r="C16" s="78"/>
      <c r="D16" s="203" t="s">
        <v>12</v>
      </c>
      <c r="E16" s="209">
        <v>100</v>
      </c>
      <c r="F16" s="79">
        <f>F15</f>
        <v>0.14000000000000001</v>
      </c>
      <c r="G16" s="79"/>
      <c r="H16" s="337">
        <f>H15</f>
        <v>10.15</v>
      </c>
      <c r="I16" s="80">
        <f>I15</f>
        <v>70</v>
      </c>
      <c r="J16" s="116">
        <v>0.05</v>
      </c>
      <c r="K16" s="80">
        <f>K15</f>
        <v>2</v>
      </c>
      <c r="L16" s="338">
        <f t="shared" ref="L16:Q16" si="1">L15</f>
        <v>0.04</v>
      </c>
      <c r="M16" s="676">
        <f t="shared" si="1"/>
        <v>0</v>
      </c>
      <c r="N16" s="338">
        <f t="shared" si="1"/>
        <v>40</v>
      </c>
      <c r="O16" s="338">
        <f t="shared" si="1"/>
        <v>4</v>
      </c>
      <c r="P16" s="338">
        <f t="shared" si="1"/>
        <v>18</v>
      </c>
      <c r="Q16" s="80">
        <f t="shared" si="1"/>
        <v>0.2</v>
      </c>
    </row>
    <row r="17" spans="1:19" ht="24" thickBot="1" x14ac:dyDescent="0.4">
      <c r="A17" s="99"/>
      <c r="B17" s="1125" t="s">
        <v>0</v>
      </c>
      <c r="C17" s="65"/>
      <c r="D17" s="78"/>
      <c r="E17" s="88"/>
      <c r="F17" s="134"/>
      <c r="G17" s="134"/>
      <c r="H17" s="134"/>
      <c r="I17" s="88"/>
      <c r="J17" s="164"/>
      <c r="K17" s="88"/>
      <c r="L17" s="674"/>
      <c r="M17" s="677"/>
      <c r="N17" s="674"/>
      <c r="O17" s="282"/>
      <c r="P17" s="282"/>
      <c r="Q17" s="675"/>
    </row>
    <row r="18" spans="1:19" ht="23.25" x14ac:dyDescent="0.35">
      <c r="A18" s="298">
        <v>20</v>
      </c>
      <c r="B18" s="308" t="s">
        <v>113</v>
      </c>
      <c r="C18" s="380"/>
      <c r="D18" s="300"/>
      <c r="E18" s="301">
        <v>30</v>
      </c>
      <c r="F18" s="104">
        <v>0.38</v>
      </c>
      <c r="G18" s="105">
        <v>2.11</v>
      </c>
      <c r="H18" s="106">
        <v>1.1439999999999999</v>
      </c>
      <c r="I18" s="103">
        <v>16.23</v>
      </c>
      <c r="J18" s="129"/>
      <c r="K18" s="145">
        <v>18.190000000000001</v>
      </c>
      <c r="L18" s="275">
        <v>7.1999999999999998E-3</v>
      </c>
      <c r="M18" s="279">
        <v>39.21</v>
      </c>
      <c r="N18" s="275">
        <v>6.98</v>
      </c>
      <c r="O18" s="254">
        <v>1.032</v>
      </c>
      <c r="P18" s="254">
        <v>8.4719999999999995</v>
      </c>
      <c r="Q18" s="266">
        <v>0.18</v>
      </c>
    </row>
    <row r="19" spans="1:19" ht="23.25" x14ac:dyDescent="0.35">
      <c r="A19" s="298">
        <v>84</v>
      </c>
      <c r="B19" s="308" t="s">
        <v>114</v>
      </c>
      <c r="C19" s="380"/>
      <c r="D19" s="300"/>
      <c r="E19" s="301">
        <v>180</v>
      </c>
      <c r="F19" s="104">
        <v>2.98</v>
      </c>
      <c r="G19" s="105">
        <v>4.5999999999999996</v>
      </c>
      <c r="H19" s="106">
        <v>8.51</v>
      </c>
      <c r="I19" s="103">
        <v>74</v>
      </c>
      <c r="J19" s="129"/>
      <c r="K19" s="103">
        <v>6.72</v>
      </c>
      <c r="L19" s="260">
        <v>8.1000000000000003E-2</v>
      </c>
      <c r="M19" s="276">
        <v>32.700000000000003</v>
      </c>
      <c r="N19" s="260">
        <v>17.399999999999999</v>
      </c>
      <c r="O19" s="240">
        <v>4.3</v>
      </c>
      <c r="P19" s="240">
        <v>70.89</v>
      </c>
      <c r="Q19" s="241">
        <v>0.88</v>
      </c>
    </row>
    <row r="20" spans="1:19" ht="23.25" x14ac:dyDescent="0.35">
      <c r="A20" s="298">
        <v>163</v>
      </c>
      <c r="B20" s="308" t="s">
        <v>115</v>
      </c>
      <c r="C20" s="380"/>
      <c r="D20" s="300"/>
      <c r="E20" s="301">
        <v>120</v>
      </c>
      <c r="F20" s="130">
        <v>4.0999999999999996</v>
      </c>
      <c r="G20" s="131">
        <v>10.4</v>
      </c>
      <c r="H20" s="106">
        <v>1.84</v>
      </c>
      <c r="I20" s="103">
        <v>130.51</v>
      </c>
      <c r="J20" s="129"/>
      <c r="K20" s="103">
        <v>0.02</v>
      </c>
      <c r="L20" s="260">
        <v>0.03</v>
      </c>
      <c r="M20" s="276">
        <v>70</v>
      </c>
      <c r="N20" s="260">
        <v>129.5</v>
      </c>
      <c r="O20" s="240">
        <v>6.4</v>
      </c>
      <c r="P20" s="240">
        <v>73.599999999999994</v>
      </c>
      <c r="Q20" s="241">
        <v>0.66</v>
      </c>
    </row>
    <row r="21" spans="1:19" ht="23.25" x14ac:dyDescent="0.35">
      <c r="A21" s="298">
        <v>241</v>
      </c>
      <c r="B21" s="308" t="s">
        <v>116</v>
      </c>
      <c r="C21" s="300"/>
      <c r="D21" s="202"/>
      <c r="E21" s="301">
        <v>150</v>
      </c>
      <c r="F21" s="130">
        <v>2.69</v>
      </c>
      <c r="G21" s="131">
        <v>3.1</v>
      </c>
      <c r="H21" s="106">
        <v>2.88</v>
      </c>
      <c r="I21" s="103">
        <v>54.26</v>
      </c>
      <c r="J21" s="129"/>
      <c r="K21" s="103">
        <v>8.77</v>
      </c>
      <c r="L21" s="260">
        <v>0.09</v>
      </c>
      <c r="M21" s="276">
        <v>17.18</v>
      </c>
      <c r="N21" s="260">
        <v>127.8</v>
      </c>
      <c r="O21" s="240">
        <v>5.2</v>
      </c>
      <c r="P21" s="240">
        <v>45.5</v>
      </c>
      <c r="Q21" s="241">
        <v>0.56999999999999995</v>
      </c>
    </row>
    <row r="22" spans="1:19" ht="23.25" x14ac:dyDescent="0.35">
      <c r="A22" s="295"/>
      <c r="B22" s="308"/>
      <c r="C22" s="300"/>
      <c r="D22" s="202"/>
      <c r="E22" s="301"/>
      <c r="F22" s="130"/>
      <c r="G22" s="105"/>
      <c r="H22" s="888"/>
      <c r="I22" s="103"/>
      <c r="J22" s="129"/>
      <c r="K22" s="103"/>
      <c r="L22" s="260"/>
      <c r="M22" s="276"/>
      <c r="N22" s="260"/>
      <c r="O22" s="240"/>
      <c r="P22" s="240"/>
      <c r="Q22" s="241"/>
      <c r="S22" s="172"/>
    </row>
    <row r="23" spans="1:19" s="62" customFormat="1" ht="23.25" x14ac:dyDescent="0.35">
      <c r="A23" s="907" t="s">
        <v>69</v>
      </c>
      <c r="B23" s="386" t="s">
        <v>18</v>
      </c>
      <c r="C23" s="387"/>
      <c r="D23" s="309"/>
      <c r="E23" s="310">
        <v>40</v>
      </c>
      <c r="F23" s="112">
        <v>1.98</v>
      </c>
      <c r="G23" s="113">
        <v>0.36</v>
      </c>
      <c r="H23" s="114">
        <v>10.02</v>
      </c>
      <c r="I23" s="111">
        <v>52</v>
      </c>
      <c r="J23" s="129"/>
      <c r="K23" s="183"/>
      <c r="L23" s="240">
        <v>0.03</v>
      </c>
      <c r="M23" s="241"/>
      <c r="N23" s="260">
        <v>11.5</v>
      </c>
      <c r="O23" s="240">
        <v>5.4</v>
      </c>
      <c r="P23" s="240">
        <v>53</v>
      </c>
      <c r="Q23" s="241">
        <v>1.55</v>
      </c>
      <c r="S23" s="908"/>
    </row>
    <row r="24" spans="1:19" s="62" customFormat="1" ht="24" thickBot="1" x14ac:dyDescent="0.4">
      <c r="A24" s="907" t="s">
        <v>69</v>
      </c>
      <c r="B24" s="386" t="s">
        <v>31</v>
      </c>
      <c r="C24" s="388"/>
      <c r="D24" s="309"/>
      <c r="E24" s="310">
        <v>30</v>
      </c>
      <c r="F24" s="112">
        <v>2.37</v>
      </c>
      <c r="G24" s="113">
        <v>0.3</v>
      </c>
      <c r="H24" s="114">
        <v>14.49</v>
      </c>
      <c r="I24" s="111">
        <v>71</v>
      </c>
      <c r="J24" s="129"/>
      <c r="K24" s="340"/>
      <c r="L24" s="242"/>
      <c r="M24" s="248"/>
      <c r="N24" s="265">
        <v>6.9</v>
      </c>
      <c r="O24" s="242">
        <v>7.6</v>
      </c>
      <c r="P24" s="242">
        <v>14.1</v>
      </c>
      <c r="Q24" s="248">
        <v>0.33</v>
      </c>
    </row>
    <row r="25" spans="1:19" ht="24" thickBot="1" x14ac:dyDescent="0.4">
      <c r="A25" s="298"/>
      <c r="B25" s="219"/>
      <c r="C25" s="203"/>
      <c r="D25" s="203" t="s">
        <v>12</v>
      </c>
      <c r="E25" s="209">
        <f>E24+E23+E22+E21+E20+E19+E18</f>
        <v>550</v>
      </c>
      <c r="F25" s="79">
        <f>SUM(F18:F24)</f>
        <v>14.5</v>
      </c>
      <c r="G25" s="79">
        <f>SUM(G18:G24)</f>
        <v>20.87</v>
      </c>
      <c r="H25" s="79">
        <f>SUM(H18:H24)</f>
        <v>38.884</v>
      </c>
      <c r="I25" s="74">
        <f>SUM(I18:I24)</f>
        <v>398</v>
      </c>
      <c r="J25" s="116">
        <v>0.35</v>
      </c>
      <c r="K25" s="74">
        <f>SUM(K18:K24)</f>
        <v>33.700000000000003</v>
      </c>
      <c r="L25" s="333">
        <f>SUM(L19:L24)</f>
        <v>0.23100000000000001</v>
      </c>
      <c r="M25" s="75">
        <f>M18+M19+M20+M21</f>
        <v>159.09</v>
      </c>
      <c r="N25" s="333">
        <f>SUM(N19:N24)</f>
        <v>293.09999999999997</v>
      </c>
      <c r="O25" s="333">
        <f>SUM(O18:O24)</f>
        <v>29.932000000000002</v>
      </c>
      <c r="P25" s="333">
        <f>SUM(P19:P24)</f>
        <v>257.09000000000003</v>
      </c>
      <c r="Q25" s="74">
        <f>SUM(Q19:Q24)</f>
        <v>3.99</v>
      </c>
      <c r="S25" s="382"/>
    </row>
    <row r="26" spans="1:19" ht="24" thickBot="1" x14ac:dyDescent="0.4">
      <c r="A26" s="99"/>
      <c r="B26" s="1125" t="s">
        <v>1</v>
      </c>
      <c r="C26" s="65"/>
      <c r="D26" s="78"/>
      <c r="E26" s="88"/>
      <c r="F26" s="134"/>
      <c r="G26" s="134"/>
      <c r="H26" s="134"/>
      <c r="I26" s="88"/>
      <c r="J26" s="164"/>
      <c r="K26" s="88"/>
      <c r="L26" s="674"/>
      <c r="M26" s="677"/>
      <c r="N26" s="674"/>
      <c r="O26" s="282"/>
      <c r="P26" s="282"/>
      <c r="Q26" s="675"/>
    </row>
    <row r="27" spans="1:19" s="62" customFormat="1" ht="23.25" x14ac:dyDescent="0.35">
      <c r="A27" s="295">
        <v>420</v>
      </c>
      <c r="B27" s="299" t="s">
        <v>121</v>
      </c>
      <c r="C27" s="300"/>
      <c r="D27" s="202"/>
      <c r="E27" s="301">
        <v>200</v>
      </c>
      <c r="F27" s="130">
        <v>4.3499999999999996</v>
      </c>
      <c r="G27" s="131">
        <v>3.75</v>
      </c>
      <c r="H27" s="106">
        <v>6.3</v>
      </c>
      <c r="I27" s="103">
        <v>85</v>
      </c>
      <c r="J27" s="129"/>
      <c r="K27" s="103">
        <v>0.45</v>
      </c>
      <c r="L27" s="275">
        <v>0.06</v>
      </c>
      <c r="M27" s="279">
        <v>30</v>
      </c>
      <c r="N27" s="275">
        <v>180</v>
      </c>
      <c r="O27" s="254">
        <v>21</v>
      </c>
      <c r="P27" s="254">
        <v>135</v>
      </c>
      <c r="Q27" s="266">
        <v>0.15</v>
      </c>
    </row>
    <row r="28" spans="1:19" s="62" customFormat="1" ht="24" thickBot="1" x14ac:dyDescent="0.4">
      <c r="A28" s="239"/>
      <c r="B28" s="299"/>
      <c r="C28" s="102"/>
      <c r="D28" s="108"/>
      <c r="E28" s="103"/>
      <c r="F28" s="104"/>
      <c r="G28" s="105"/>
      <c r="H28" s="106"/>
      <c r="I28" s="103"/>
      <c r="J28" s="129"/>
      <c r="K28" s="183"/>
      <c r="L28" s="240"/>
      <c r="M28" s="241"/>
      <c r="N28" s="260"/>
      <c r="O28" s="240"/>
      <c r="P28" s="240"/>
      <c r="Q28" s="241"/>
    </row>
    <row r="29" spans="1:19" ht="24" thickBot="1" x14ac:dyDescent="0.4">
      <c r="A29" s="295"/>
      <c r="B29" s="199"/>
      <c r="C29" s="216"/>
      <c r="D29" s="219" t="s">
        <v>12</v>
      </c>
      <c r="E29" s="206">
        <f>E28+E27</f>
        <v>200</v>
      </c>
      <c r="F29" s="79">
        <f>SUM(F27:F28)</f>
        <v>4.3499999999999996</v>
      </c>
      <c r="G29" s="79">
        <f>SUM(G27:G28)</f>
        <v>3.75</v>
      </c>
      <c r="H29" s="79">
        <f>SUM(H27:H28)</f>
        <v>6.3</v>
      </c>
      <c r="I29" s="74">
        <f>SUM(I27:I28)</f>
        <v>85</v>
      </c>
      <c r="J29" s="889">
        <v>0.15</v>
      </c>
      <c r="K29" s="74">
        <f>SUM(K27:K28)</f>
        <v>0.45</v>
      </c>
      <c r="L29" s="333">
        <v>0.06</v>
      </c>
      <c r="M29" s="75">
        <v>30</v>
      </c>
      <c r="N29" s="333">
        <v>180</v>
      </c>
      <c r="O29" s="333">
        <v>21</v>
      </c>
      <c r="P29" s="333">
        <v>135</v>
      </c>
      <c r="Q29" s="74">
        <v>0.15</v>
      </c>
    </row>
    <row r="30" spans="1:19" ht="24" thickBot="1" x14ac:dyDescent="0.4">
      <c r="A30" s="295"/>
      <c r="B30" s="942" t="s">
        <v>26</v>
      </c>
      <c r="C30" s="90"/>
      <c r="D30" s="420"/>
      <c r="E30" s="389"/>
      <c r="F30" s="173"/>
      <c r="G30" s="173"/>
      <c r="H30" s="173"/>
      <c r="I30" s="670"/>
      <c r="J30" s="129"/>
      <c r="K30" s="670"/>
      <c r="L30" s="887"/>
      <c r="M30" s="173"/>
      <c r="N30" s="887"/>
      <c r="O30" s="830"/>
      <c r="P30" s="830"/>
      <c r="Q30" s="890"/>
    </row>
    <row r="31" spans="1:19" ht="23.25" x14ac:dyDescent="0.35">
      <c r="A31" s="295">
        <v>117</v>
      </c>
      <c r="B31" s="299" t="s">
        <v>118</v>
      </c>
      <c r="C31" s="300"/>
      <c r="D31" s="202"/>
      <c r="E31" s="301">
        <v>110</v>
      </c>
      <c r="F31" s="104">
        <v>2.9</v>
      </c>
      <c r="G31" s="105">
        <v>3.65</v>
      </c>
      <c r="H31" s="106">
        <v>2.19</v>
      </c>
      <c r="I31" s="103">
        <v>34</v>
      </c>
      <c r="J31" s="129"/>
      <c r="K31" s="103">
        <v>7.0000000000000007E-2</v>
      </c>
      <c r="L31" s="260">
        <v>5.6000000000000001E-2</v>
      </c>
      <c r="M31" s="276">
        <v>84.8</v>
      </c>
      <c r="N31" s="260">
        <v>128.63999999999999</v>
      </c>
      <c r="O31" s="240">
        <v>5.0599999999999996</v>
      </c>
      <c r="P31" s="240">
        <v>89.84</v>
      </c>
      <c r="Q31" s="241">
        <v>0.44</v>
      </c>
    </row>
    <row r="32" spans="1:19" ht="23.25" x14ac:dyDescent="0.35">
      <c r="A32" s="295">
        <v>224</v>
      </c>
      <c r="B32" s="299" t="s">
        <v>119</v>
      </c>
      <c r="C32" s="300"/>
      <c r="D32" s="202"/>
      <c r="E32" s="301">
        <v>25</v>
      </c>
      <c r="F32" s="104">
        <v>4.3</v>
      </c>
      <c r="G32" s="105">
        <v>4.46</v>
      </c>
      <c r="H32" s="106">
        <v>20.45</v>
      </c>
      <c r="I32" s="103">
        <v>128.19999999999999</v>
      </c>
      <c r="J32" s="129"/>
      <c r="K32" s="103"/>
      <c r="L32" s="275">
        <v>0.25</v>
      </c>
      <c r="M32" s="279">
        <v>45.4</v>
      </c>
      <c r="N32" s="275">
        <v>40.86</v>
      </c>
      <c r="O32" s="254">
        <v>4.5999999999999996</v>
      </c>
      <c r="P32" s="254">
        <v>53.81</v>
      </c>
      <c r="Q32" s="266">
        <v>0.34</v>
      </c>
    </row>
    <row r="33" spans="1:17" ht="23.25" x14ac:dyDescent="0.35">
      <c r="A33" s="381">
        <v>263</v>
      </c>
      <c r="B33" s="308" t="s">
        <v>120</v>
      </c>
      <c r="C33" s="300"/>
      <c r="D33" s="202"/>
      <c r="E33" s="301">
        <v>180</v>
      </c>
      <c r="F33" s="104">
        <v>6.6000000000000003E-2</v>
      </c>
      <c r="G33" s="105">
        <v>0.05</v>
      </c>
      <c r="H33" s="106">
        <v>17.12</v>
      </c>
      <c r="I33" s="103">
        <v>69.3</v>
      </c>
      <c r="J33" s="129"/>
      <c r="K33" s="103">
        <v>0.15</v>
      </c>
      <c r="L33" s="260"/>
      <c r="M33" s="276"/>
      <c r="N33" s="260">
        <v>7.5</v>
      </c>
      <c r="O33" s="240">
        <v>0.72</v>
      </c>
      <c r="P33" s="240">
        <v>3.7</v>
      </c>
      <c r="Q33" s="241">
        <v>0.21</v>
      </c>
    </row>
    <row r="34" spans="1:17" s="59" customFormat="1" ht="23.25" x14ac:dyDescent="0.35">
      <c r="A34" s="381"/>
      <c r="B34" s="308" t="s">
        <v>117</v>
      </c>
      <c r="C34" s="300"/>
      <c r="D34" s="309"/>
      <c r="E34" s="310">
        <v>150</v>
      </c>
      <c r="F34" s="112">
        <v>0.75</v>
      </c>
      <c r="G34" s="113">
        <v>0.25</v>
      </c>
      <c r="H34" s="114">
        <v>10.050000000000001</v>
      </c>
      <c r="I34" s="111">
        <v>47.5</v>
      </c>
      <c r="J34" s="129"/>
      <c r="K34" s="103">
        <v>5</v>
      </c>
      <c r="L34" s="265">
        <v>0.02</v>
      </c>
      <c r="M34" s="1126"/>
      <c r="N34" s="265">
        <v>4.49</v>
      </c>
      <c r="O34" s="242">
        <v>4</v>
      </c>
      <c r="P34" s="242">
        <v>14</v>
      </c>
      <c r="Q34" s="248">
        <v>0.3</v>
      </c>
    </row>
    <row r="35" spans="1:17" s="62" customFormat="1" ht="27" thickBot="1" x14ac:dyDescent="0.45">
      <c r="A35" s="249" t="s">
        <v>69</v>
      </c>
      <c r="B35" s="782" t="s">
        <v>31</v>
      </c>
      <c r="C35" s="135"/>
      <c r="D35" s="110"/>
      <c r="E35" s="111">
        <v>30</v>
      </c>
      <c r="F35" s="112">
        <v>2.37</v>
      </c>
      <c r="G35" s="113">
        <v>0.3</v>
      </c>
      <c r="H35" s="114">
        <v>14.49</v>
      </c>
      <c r="I35" s="111">
        <v>71</v>
      </c>
      <c r="J35" s="129"/>
      <c r="K35" s="340"/>
      <c r="L35" s="242"/>
      <c r="M35" s="248"/>
      <c r="N35" s="265">
        <v>6.9</v>
      </c>
      <c r="O35" s="242">
        <v>9.9</v>
      </c>
      <c r="P35" s="242">
        <v>14.1</v>
      </c>
      <c r="Q35" s="248">
        <v>0.33</v>
      </c>
    </row>
    <row r="36" spans="1:17" ht="24" thickBot="1" x14ac:dyDescent="0.4">
      <c r="A36" s="396"/>
      <c r="B36" s="199"/>
      <c r="C36" s="216"/>
      <c r="D36" s="199" t="s">
        <v>12</v>
      </c>
      <c r="E36" s="213">
        <f>E35+E34+E33+E32+E31</f>
        <v>495</v>
      </c>
      <c r="F36" s="147">
        <f>SUM(F31:F35)</f>
        <v>10.385999999999999</v>
      </c>
      <c r="G36" s="147">
        <f>SUM(G31:G35)</f>
        <v>8.7100000000000009</v>
      </c>
      <c r="H36" s="147">
        <f>SUM(H31:H35)</f>
        <v>64.3</v>
      </c>
      <c r="I36" s="146">
        <f>SUM(I31:I35)</f>
        <v>350</v>
      </c>
      <c r="J36" s="891">
        <f>J13+J16</f>
        <v>0.25</v>
      </c>
      <c r="K36" s="146">
        <f t="shared" ref="K36" si="2">SUM(K31:K35)</f>
        <v>5.22</v>
      </c>
      <c r="L36" s="333">
        <f>L31+L32+L34</f>
        <v>0.32600000000000001</v>
      </c>
      <c r="M36" s="75">
        <f t="shared" ref="M36:Q36" si="3">SUM(M29:M35)</f>
        <v>160.19999999999999</v>
      </c>
      <c r="N36" s="333">
        <f t="shared" si="3"/>
        <v>368.39</v>
      </c>
      <c r="O36" s="333">
        <f t="shared" si="3"/>
        <v>45.279999999999994</v>
      </c>
      <c r="P36" s="333">
        <f t="shared" si="3"/>
        <v>310.45</v>
      </c>
      <c r="Q36" s="74">
        <f t="shared" si="3"/>
        <v>1.77</v>
      </c>
    </row>
    <row r="37" spans="1:17" ht="24" thickBot="1" x14ac:dyDescent="0.4">
      <c r="A37" s="139"/>
      <c r="B37" s="150"/>
      <c r="C37" s="150"/>
      <c r="D37" s="216"/>
      <c r="E37" s="463"/>
      <c r="F37" s="147"/>
      <c r="G37" s="147"/>
      <c r="H37" s="184"/>
      <c r="I37" s="146"/>
      <c r="J37" s="148"/>
      <c r="K37" s="678"/>
      <c r="L37" s="271"/>
      <c r="M37" s="172"/>
      <c r="N37" s="271"/>
      <c r="O37" s="253"/>
      <c r="P37" s="253"/>
      <c r="Q37" s="270"/>
    </row>
    <row r="38" spans="1:17" ht="24" thickBot="1" x14ac:dyDescent="0.4">
      <c r="A38" s="37"/>
      <c r="B38" s="78"/>
      <c r="C38" s="78"/>
      <c r="D38" s="205" t="s">
        <v>20</v>
      </c>
      <c r="E38" s="220">
        <f>E13+E16+E25+E29+E36</f>
        <v>1655</v>
      </c>
      <c r="F38" s="79">
        <f>F13+F16+F25+F29+F36</f>
        <v>38.411000000000001</v>
      </c>
      <c r="G38" s="79">
        <f>G13+G25+G29+G36</f>
        <v>42.759</v>
      </c>
      <c r="H38" s="337">
        <f t="shared" ref="H38:Q38" si="4">H13+H16+H25+H29+H36</f>
        <v>164.31399999999999</v>
      </c>
      <c r="I38" s="80">
        <f t="shared" si="4"/>
        <v>1183</v>
      </c>
      <c r="J38" s="116">
        <f t="shared" si="4"/>
        <v>1</v>
      </c>
      <c r="K38" s="80">
        <f t="shared" si="4"/>
        <v>43.255000000000003</v>
      </c>
      <c r="L38" s="1127">
        <f t="shared" si="4"/>
        <v>0.79200000000000004</v>
      </c>
      <c r="M38" s="1127">
        <f t="shared" si="4"/>
        <v>439</v>
      </c>
      <c r="N38" s="1127">
        <f t="shared" si="4"/>
        <v>1130.92</v>
      </c>
      <c r="O38" s="1127">
        <f t="shared" si="4"/>
        <v>118.577</v>
      </c>
      <c r="P38" s="1127">
        <f t="shared" si="4"/>
        <v>933.62000000000012</v>
      </c>
      <c r="Q38" s="80">
        <f t="shared" si="4"/>
        <v>7.4600000000000009</v>
      </c>
    </row>
    <row r="39" spans="1:17" ht="24" thickBot="1" x14ac:dyDescent="0.4">
      <c r="A39" s="54"/>
      <c r="B39" s="94"/>
      <c r="C39" s="94"/>
      <c r="D39" s="289"/>
      <c r="E39" s="464"/>
      <c r="F39" s="173"/>
      <c r="G39" s="173"/>
      <c r="H39" s="176"/>
      <c r="I39" s="176"/>
      <c r="J39" s="177"/>
      <c r="K39" s="176"/>
      <c r="L39" s="176"/>
      <c r="M39" s="176"/>
      <c r="N39" s="176"/>
      <c r="O39" s="176"/>
      <c r="P39" s="176"/>
      <c r="Q39" s="176"/>
    </row>
    <row r="40" spans="1:17" ht="21.75" thickBot="1" x14ac:dyDescent="0.4">
      <c r="A40" s="25"/>
      <c r="B40" s="1128"/>
      <c r="C40" s="1129"/>
      <c r="D40" s="1129"/>
      <c r="E40" s="1130"/>
      <c r="F40" s="1131"/>
      <c r="G40" s="1131"/>
      <c r="H40" s="1131"/>
      <c r="I40" s="1131"/>
      <c r="J40" s="1131"/>
      <c r="K40" s="1131"/>
      <c r="L40" s="1131"/>
      <c r="M40" s="1131"/>
      <c r="N40" s="1131"/>
      <c r="O40" s="1131"/>
      <c r="P40" s="1131"/>
      <c r="Q40" s="1132"/>
    </row>
    <row r="41" spans="1:17" ht="21.75" thickBot="1" x14ac:dyDescent="0.4">
      <c r="A41" s="13"/>
      <c r="B41" s="1133"/>
      <c r="C41" s="1133"/>
      <c r="D41" s="1133"/>
      <c r="E41" s="1134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</row>
    <row r="42" spans="1:17" ht="21.75" thickBot="1" x14ac:dyDescent="0.4">
      <c r="A42" s="348"/>
      <c r="B42" s="53" t="s">
        <v>75</v>
      </c>
      <c r="C42" s="251"/>
      <c r="D42" s="251"/>
      <c r="E42" s="57" t="s">
        <v>4</v>
      </c>
      <c r="F42" s="1199" t="s">
        <v>9</v>
      </c>
      <c r="G42" s="1200"/>
      <c r="H42" s="1201"/>
      <c r="I42" s="942" t="s">
        <v>10</v>
      </c>
      <c r="J42" s="90"/>
      <c r="K42" s="1199" t="s">
        <v>16</v>
      </c>
      <c r="L42" s="1200"/>
      <c r="M42" s="1201"/>
      <c r="N42" s="1112"/>
      <c r="O42" s="91" t="s">
        <v>70</v>
      </c>
      <c r="P42" s="1113"/>
      <c r="Q42" s="1114"/>
    </row>
    <row r="43" spans="1:17" ht="21.75" thickBot="1" x14ac:dyDescent="0.4">
      <c r="A43" s="404"/>
      <c r="B43" s="942" t="s">
        <v>71</v>
      </c>
      <c r="C43" s="91"/>
      <c r="D43" s="257"/>
      <c r="E43" s="928" t="s">
        <v>5</v>
      </c>
      <c r="F43" s="1119" t="s">
        <v>6</v>
      </c>
      <c r="G43" s="942" t="s">
        <v>7</v>
      </c>
      <c r="H43" s="90" t="s">
        <v>8</v>
      </c>
      <c r="I43" s="928" t="s">
        <v>11</v>
      </c>
      <c r="J43" s="1120"/>
      <c r="K43" s="928" t="s">
        <v>17</v>
      </c>
      <c r="L43" s="1122" t="s">
        <v>63</v>
      </c>
      <c r="M43" s="1135" t="s">
        <v>64</v>
      </c>
      <c r="N43" s="926" t="s">
        <v>65</v>
      </c>
      <c r="O43" s="1122" t="s">
        <v>67</v>
      </c>
      <c r="P43" s="1123" t="s">
        <v>66</v>
      </c>
      <c r="Q43" s="1124" t="s">
        <v>68</v>
      </c>
    </row>
    <row r="44" spans="1:17" ht="24" thickBot="1" x14ac:dyDescent="0.4">
      <c r="A44" s="18"/>
      <c r="B44" s="1125" t="s">
        <v>2</v>
      </c>
      <c r="C44" s="219"/>
      <c r="D44" s="203"/>
      <c r="E44" s="255"/>
      <c r="F44" s="1131"/>
      <c r="G44" s="1131"/>
      <c r="H44" s="1131"/>
      <c r="I44" s="1136"/>
      <c r="J44" s="287"/>
      <c r="K44" s="1136"/>
      <c r="L44" s="282"/>
      <c r="M44" s="675"/>
      <c r="N44" s="674"/>
      <c r="O44" s="282"/>
      <c r="P44" s="282"/>
      <c r="Q44" s="675"/>
    </row>
    <row r="45" spans="1:17" ht="23.25" x14ac:dyDescent="0.35">
      <c r="A45" s="99"/>
      <c r="B45" s="308" t="s">
        <v>111</v>
      </c>
      <c r="C45" s="380"/>
      <c r="D45" s="300"/>
      <c r="E45" s="301">
        <v>100</v>
      </c>
      <c r="F45" s="104">
        <v>3.78</v>
      </c>
      <c r="G45" s="105">
        <v>4.29</v>
      </c>
      <c r="H45" s="106">
        <v>14.7</v>
      </c>
      <c r="I45" s="103">
        <v>129.63</v>
      </c>
      <c r="J45" s="98"/>
      <c r="K45" s="103">
        <v>0.77</v>
      </c>
      <c r="L45" s="335">
        <v>0.06</v>
      </c>
      <c r="M45" s="266">
        <v>42.21</v>
      </c>
      <c r="N45" s="903">
        <v>113.13</v>
      </c>
      <c r="O45" s="253">
        <v>9.91</v>
      </c>
      <c r="P45" s="253">
        <v>122.43</v>
      </c>
      <c r="Q45" s="270">
        <v>0.4</v>
      </c>
    </row>
    <row r="46" spans="1:17" s="62" customFormat="1" ht="27" thickBot="1" x14ac:dyDescent="0.45">
      <c r="A46" s="99"/>
      <c r="B46" s="1311" t="s">
        <v>112</v>
      </c>
      <c r="C46" s="388"/>
      <c r="D46" s="366"/>
      <c r="E46" s="310">
        <v>200</v>
      </c>
      <c r="F46" s="112">
        <v>3.6</v>
      </c>
      <c r="G46" s="113">
        <v>2.67</v>
      </c>
      <c r="H46" s="114">
        <v>29.2</v>
      </c>
      <c r="I46" s="111">
        <v>124</v>
      </c>
      <c r="J46" s="98"/>
      <c r="K46" s="111">
        <v>1.3</v>
      </c>
      <c r="L46" s="242">
        <v>0.04</v>
      </c>
      <c r="M46" s="248">
        <v>18</v>
      </c>
      <c r="N46" s="265">
        <v>113.2</v>
      </c>
      <c r="O46" s="242">
        <v>12.6</v>
      </c>
      <c r="P46" s="242">
        <v>81</v>
      </c>
      <c r="Q46" s="248">
        <v>0.12</v>
      </c>
    </row>
    <row r="47" spans="1:17" s="62" customFormat="1" ht="24" thickBot="1" x14ac:dyDescent="0.4">
      <c r="A47" s="123"/>
      <c r="B47" s="1093" t="s">
        <v>46</v>
      </c>
      <c r="C47" s="999"/>
      <c r="D47" s="999"/>
      <c r="E47" s="307" t="s">
        <v>50</v>
      </c>
      <c r="F47" s="104">
        <v>3.3</v>
      </c>
      <c r="G47" s="105">
        <v>4.3600000000000003</v>
      </c>
      <c r="H47" s="106">
        <v>9.6999999999999993</v>
      </c>
      <c r="I47" s="103">
        <v>106.37</v>
      </c>
      <c r="J47" s="98"/>
      <c r="K47" s="103">
        <v>4.5999999999999999E-2</v>
      </c>
      <c r="L47" s="240">
        <v>3.5000000000000003E-2</v>
      </c>
      <c r="M47" s="241">
        <v>29.5</v>
      </c>
      <c r="N47" s="260">
        <v>23.1</v>
      </c>
      <c r="O47" s="240">
        <v>0.875</v>
      </c>
      <c r="P47" s="240">
        <v>35.5</v>
      </c>
      <c r="Q47" s="241">
        <v>0.88</v>
      </c>
    </row>
    <row r="48" spans="1:17" ht="24" thickBot="1" x14ac:dyDescent="0.4">
      <c r="A48" s="123"/>
      <c r="B48" s="299"/>
      <c r="C48" s="1090"/>
      <c r="D48" s="200"/>
      <c r="E48" s="310"/>
      <c r="F48" s="112"/>
      <c r="G48" s="113"/>
      <c r="H48" s="114"/>
      <c r="I48" s="111"/>
      <c r="J48" s="98"/>
      <c r="K48" s="103"/>
      <c r="L48" s="887"/>
      <c r="M48" s="270"/>
      <c r="N48" s="418"/>
      <c r="O48" s="418"/>
      <c r="P48" s="418"/>
      <c r="Q48" s="419"/>
    </row>
    <row r="49" spans="1:17" ht="24" thickBot="1" x14ac:dyDescent="0.4">
      <c r="A49" s="87"/>
      <c r="B49" s="219"/>
      <c r="C49" s="203"/>
      <c r="D49" s="203" t="s">
        <v>12</v>
      </c>
      <c r="E49" s="204">
        <f>E47+E46+E45</f>
        <v>340</v>
      </c>
      <c r="F49" s="79">
        <f>F48+F47+F46+F45</f>
        <v>10.68</v>
      </c>
      <c r="G49" s="79">
        <f>G48+G47+G46+G45</f>
        <v>11.32</v>
      </c>
      <c r="H49" s="79">
        <f>H48+H47+H46+H45</f>
        <v>53.599999999999994</v>
      </c>
      <c r="I49" s="74">
        <f>I48+I47+I46+I45</f>
        <v>360</v>
      </c>
      <c r="J49" s="116">
        <v>0.2</v>
      </c>
      <c r="K49" s="74">
        <f>K48+K47+K46+K45</f>
        <v>2.1160000000000001</v>
      </c>
      <c r="L49" s="333">
        <f t="shared" ref="L49:Q49" si="5">L45+L46+L47</f>
        <v>0.13500000000000001</v>
      </c>
      <c r="M49" s="672">
        <f t="shared" si="5"/>
        <v>89.710000000000008</v>
      </c>
      <c r="N49" s="75">
        <f t="shared" si="5"/>
        <v>249.42999999999998</v>
      </c>
      <c r="O49" s="333">
        <f t="shared" si="5"/>
        <v>23.384999999999998</v>
      </c>
      <c r="P49" s="333">
        <f t="shared" si="5"/>
        <v>238.93</v>
      </c>
      <c r="Q49" s="74">
        <f t="shared" si="5"/>
        <v>1.4</v>
      </c>
    </row>
    <row r="50" spans="1:17" ht="24" thickBot="1" x14ac:dyDescent="0.4">
      <c r="A50" s="115"/>
      <c r="B50" s="1125" t="s">
        <v>22</v>
      </c>
      <c r="C50" s="78"/>
      <c r="D50" s="78"/>
      <c r="E50" s="255"/>
      <c r="F50" s="281"/>
      <c r="G50" s="282"/>
      <c r="H50" s="286"/>
      <c r="I50" s="255"/>
      <c r="J50" s="287"/>
      <c r="K50" s="255"/>
      <c r="L50" s="282"/>
      <c r="M50" s="675"/>
      <c r="N50" s="674"/>
      <c r="O50" s="282"/>
      <c r="P50" s="282"/>
      <c r="Q50" s="675"/>
    </row>
    <row r="51" spans="1:17" ht="24" thickBot="1" x14ac:dyDescent="0.4">
      <c r="A51" s="123"/>
      <c r="B51" s="350" t="s">
        <v>24</v>
      </c>
      <c r="C51" s="94"/>
      <c r="D51" s="94"/>
      <c r="E51" s="182">
        <v>150</v>
      </c>
      <c r="F51" s="60">
        <v>0.18</v>
      </c>
      <c r="G51" s="283"/>
      <c r="H51" s="60">
        <v>14.82</v>
      </c>
      <c r="I51" s="61">
        <v>90</v>
      </c>
      <c r="J51" s="284"/>
      <c r="K51" s="285">
        <v>2.6</v>
      </c>
      <c r="L51" s="253">
        <v>0.04</v>
      </c>
      <c r="M51" s="270"/>
      <c r="N51" s="271">
        <v>40</v>
      </c>
      <c r="O51" s="253">
        <v>5</v>
      </c>
      <c r="P51" s="253">
        <v>20</v>
      </c>
      <c r="Q51" s="270">
        <v>0.25</v>
      </c>
    </row>
    <row r="52" spans="1:17" ht="24" thickBot="1" x14ac:dyDescent="0.4">
      <c r="A52" s="115"/>
      <c r="B52" s="78"/>
      <c r="C52" s="78"/>
      <c r="D52" s="203" t="s">
        <v>12</v>
      </c>
      <c r="E52" s="57">
        <v>150</v>
      </c>
      <c r="F52" s="91">
        <f>F51</f>
        <v>0.18</v>
      </c>
      <c r="G52" s="91"/>
      <c r="H52" s="91">
        <f>H51</f>
        <v>14.82</v>
      </c>
      <c r="I52" s="89">
        <f>I51</f>
        <v>90</v>
      </c>
      <c r="J52" s="58">
        <v>0.05</v>
      </c>
      <c r="K52" s="89">
        <f>K51</f>
        <v>2.6</v>
      </c>
      <c r="L52" s="338">
        <f t="shared" ref="L52:Q52" si="6">L51</f>
        <v>0.04</v>
      </c>
      <c r="M52" s="338">
        <f t="shared" si="6"/>
        <v>0</v>
      </c>
      <c r="N52" s="338">
        <f t="shared" si="6"/>
        <v>40</v>
      </c>
      <c r="O52" s="338">
        <f t="shared" si="6"/>
        <v>5</v>
      </c>
      <c r="P52" s="338">
        <f t="shared" si="6"/>
        <v>20</v>
      </c>
      <c r="Q52" s="80">
        <f t="shared" si="6"/>
        <v>0.25</v>
      </c>
    </row>
    <row r="53" spans="1:17" ht="24" thickBot="1" x14ac:dyDescent="0.4">
      <c r="A53" s="125"/>
      <c r="B53" s="1125" t="s">
        <v>0</v>
      </c>
      <c r="C53" s="65"/>
      <c r="D53" s="78"/>
      <c r="E53" s="255"/>
      <c r="F53" s="281"/>
      <c r="G53" s="282"/>
      <c r="H53" s="286"/>
      <c r="I53" s="255"/>
      <c r="J53" s="288"/>
      <c r="K53" s="255"/>
      <c r="L53" s="674"/>
      <c r="M53" s="677"/>
      <c r="N53" s="674"/>
      <c r="O53" s="282"/>
      <c r="P53" s="282"/>
      <c r="Q53" s="675"/>
    </row>
    <row r="54" spans="1:17" ht="23.25" x14ac:dyDescent="0.35">
      <c r="A54" s="121"/>
      <c r="B54" s="308" t="s">
        <v>113</v>
      </c>
      <c r="C54" s="380"/>
      <c r="D54" s="300"/>
      <c r="E54" s="301">
        <v>50</v>
      </c>
      <c r="F54" s="104">
        <v>0.63</v>
      </c>
      <c r="G54" s="105">
        <v>3.53</v>
      </c>
      <c r="H54" s="106">
        <v>5.9</v>
      </c>
      <c r="I54" s="103">
        <v>27.05</v>
      </c>
      <c r="J54" s="129"/>
      <c r="K54" s="145">
        <v>20.11</v>
      </c>
      <c r="L54" s="275">
        <v>7.1999999999999998E-3</v>
      </c>
      <c r="M54" s="279">
        <v>39.21</v>
      </c>
      <c r="N54" s="275">
        <v>6.98</v>
      </c>
      <c r="O54" s="254">
        <v>9.032</v>
      </c>
      <c r="P54" s="254">
        <v>11.472</v>
      </c>
      <c r="Q54" s="266">
        <v>0.19</v>
      </c>
    </row>
    <row r="55" spans="1:17" ht="23.25" x14ac:dyDescent="0.35">
      <c r="A55" s="99"/>
      <c r="B55" s="308" t="s">
        <v>114</v>
      </c>
      <c r="C55" s="380"/>
      <c r="D55" s="300"/>
      <c r="E55" s="301">
        <v>180</v>
      </c>
      <c r="F55" s="104">
        <v>3.57</v>
      </c>
      <c r="G55" s="105">
        <v>5.52</v>
      </c>
      <c r="H55" s="106">
        <v>10.29</v>
      </c>
      <c r="I55" s="103">
        <v>88</v>
      </c>
      <c r="J55" s="129"/>
      <c r="K55" s="103">
        <v>7.06</v>
      </c>
      <c r="L55" s="260">
        <v>8.1000000000000003E-2</v>
      </c>
      <c r="M55" s="276">
        <v>32.700000000000003</v>
      </c>
      <c r="N55" s="260">
        <v>17.399999999999999</v>
      </c>
      <c r="O55" s="240">
        <v>17.100000000000001</v>
      </c>
      <c r="P55" s="240">
        <v>75.89</v>
      </c>
      <c r="Q55" s="241">
        <v>0.9</v>
      </c>
    </row>
    <row r="56" spans="1:17" ht="23.25" x14ac:dyDescent="0.35">
      <c r="A56" s="99"/>
      <c r="B56" s="308" t="s">
        <v>115</v>
      </c>
      <c r="C56" s="380"/>
      <c r="D56" s="300"/>
      <c r="E56" s="301">
        <v>130</v>
      </c>
      <c r="F56" s="130">
        <v>5.74</v>
      </c>
      <c r="G56" s="131">
        <v>12.965</v>
      </c>
      <c r="H56" s="106">
        <v>5.57</v>
      </c>
      <c r="I56" s="103">
        <v>181.9</v>
      </c>
      <c r="J56" s="129"/>
      <c r="K56" s="103">
        <v>2.8000000000000001E-2</v>
      </c>
      <c r="L56" s="260">
        <v>0.08</v>
      </c>
      <c r="M56" s="276">
        <v>82.5</v>
      </c>
      <c r="N56" s="260">
        <v>154.5</v>
      </c>
      <c r="O56" s="240">
        <v>28.2</v>
      </c>
      <c r="P56" s="240">
        <v>93.6</v>
      </c>
      <c r="Q56" s="241">
        <v>0.71</v>
      </c>
    </row>
    <row r="57" spans="1:17" ht="23.25" x14ac:dyDescent="0.35">
      <c r="A57" s="99"/>
      <c r="B57" s="308" t="s">
        <v>116</v>
      </c>
      <c r="C57" s="300"/>
      <c r="D57" s="202"/>
      <c r="E57" s="301">
        <v>180</v>
      </c>
      <c r="F57" s="130">
        <v>4.22</v>
      </c>
      <c r="G57" s="131">
        <v>3.66</v>
      </c>
      <c r="H57" s="106">
        <v>4.28</v>
      </c>
      <c r="I57" s="103">
        <v>64.12</v>
      </c>
      <c r="J57" s="129"/>
      <c r="K57" s="103">
        <v>9.76</v>
      </c>
      <c r="L57" s="260">
        <v>0.14000000000000001</v>
      </c>
      <c r="M57" s="276">
        <v>29.68</v>
      </c>
      <c r="N57" s="260">
        <v>152.80000000000001</v>
      </c>
      <c r="O57" s="240">
        <v>31.4</v>
      </c>
      <c r="P57" s="240">
        <v>65.8</v>
      </c>
      <c r="Q57" s="241">
        <v>0.6</v>
      </c>
    </row>
    <row r="58" spans="1:17" ht="23.25" x14ac:dyDescent="0.35">
      <c r="A58" s="99"/>
      <c r="B58" s="308"/>
      <c r="C58" s="300"/>
      <c r="D58" s="202"/>
      <c r="E58" s="301"/>
      <c r="F58" s="130"/>
      <c r="G58" s="105"/>
      <c r="H58" s="888"/>
      <c r="I58" s="103"/>
      <c r="J58" s="129"/>
      <c r="K58" s="103"/>
      <c r="L58" s="260"/>
      <c r="M58" s="276"/>
      <c r="N58" s="260"/>
      <c r="O58" s="240"/>
      <c r="P58" s="240"/>
      <c r="Q58" s="241"/>
    </row>
    <row r="59" spans="1:17" s="62" customFormat="1" ht="24" thickBot="1" x14ac:dyDescent="0.4">
      <c r="A59" s="99"/>
      <c r="B59" s="386" t="s">
        <v>18</v>
      </c>
      <c r="C59" s="387"/>
      <c r="D59" s="309"/>
      <c r="E59" s="310">
        <v>50</v>
      </c>
      <c r="F59" s="112">
        <v>2.4700000000000002</v>
      </c>
      <c r="G59" s="113">
        <v>0.45</v>
      </c>
      <c r="H59" s="114">
        <v>12.52</v>
      </c>
      <c r="I59" s="111">
        <v>65</v>
      </c>
      <c r="J59" s="129"/>
      <c r="K59" s="103"/>
      <c r="L59" s="240">
        <v>0.03</v>
      </c>
      <c r="M59" s="241"/>
      <c r="N59" s="260">
        <v>11.5</v>
      </c>
      <c r="O59" s="240">
        <v>5.4</v>
      </c>
      <c r="P59" s="240">
        <v>53</v>
      </c>
      <c r="Q59" s="241">
        <v>1.55</v>
      </c>
    </row>
    <row r="60" spans="1:17" s="62" customFormat="1" ht="24" thickBot="1" x14ac:dyDescent="0.4">
      <c r="A60" s="99"/>
      <c r="B60" s="386" t="s">
        <v>31</v>
      </c>
      <c r="C60" s="388"/>
      <c r="D60" s="309"/>
      <c r="E60" s="209">
        <v>50</v>
      </c>
      <c r="F60" s="134">
        <v>3.95</v>
      </c>
      <c r="G60" s="134">
        <v>0.5</v>
      </c>
      <c r="H60" s="134">
        <v>19.32</v>
      </c>
      <c r="I60" s="88">
        <v>93.52</v>
      </c>
      <c r="J60" s="129"/>
      <c r="K60" s="111"/>
      <c r="L60" s="242"/>
      <c r="M60" s="248"/>
      <c r="N60" s="265">
        <v>6.9</v>
      </c>
      <c r="O60" s="242">
        <v>7.6</v>
      </c>
      <c r="P60" s="242">
        <v>14.1</v>
      </c>
      <c r="Q60" s="248">
        <v>0.33</v>
      </c>
    </row>
    <row r="61" spans="1:17" ht="24" thickBot="1" x14ac:dyDescent="0.4">
      <c r="A61" s="121"/>
      <c r="B61" s="219"/>
      <c r="C61" s="203"/>
      <c r="D61" s="203" t="s">
        <v>12</v>
      </c>
      <c r="E61" s="209">
        <f>E60+E59+E58+E57+E56+E55+E54</f>
        <v>640</v>
      </c>
      <c r="F61" s="79">
        <f>SUM(F54:F60)</f>
        <v>20.58</v>
      </c>
      <c r="G61" s="79">
        <f>SUM(G54:G60)</f>
        <v>26.625</v>
      </c>
      <c r="H61" s="79">
        <f>SUM(H54:H60)</f>
        <v>57.88</v>
      </c>
      <c r="I61" s="74">
        <f>SUM(I54:I60)</f>
        <v>519.59</v>
      </c>
      <c r="J61" s="116">
        <v>0.35</v>
      </c>
      <c r="K61" s="74">
        <f>SUM(K54:K60)</f>
        <v>36.957999999999998</v>
      </c>
      <c r="L61" s="333">
        <f t="shared" ref="L61" si="7">SUM(L55:L60)</f>
        <v>0.33100000000000007</v>
      </c>
      <c r="M61" s="75">
        <f>M54+M55+M56+M57</f>
        <v>184.09</v>
      </c>
      <c r="N61" s="333">
        <f t="shared" ref="N61" si="8">SUM(N55:N60)</f>
        <v>343.1</v>
      </c>
      <c r="O61" s="333">
        <f>SUM(O54:O60)</f>
        <v>98.731999999999999</v>
      </c>
      <c r="P61" s="333">
        <f t="shared" ref="P61:Q61" si="9">SUM(P55:P60)</f>
        <v>302.39000000000004</v>
      </c>
      <c r="Q61" s="74">
        <f t="shared" si="9"/>
        <v>4.09</v>
      </c>
    </row>
    <row r="62" spans="1:17" ht="24" thickBot="1" x14ac:dyDescent="0.4">
      <c r="A62" s="139"/>
      <c r="B62" s="1125" t="s">
        <v>1</v>
      </c>
      <c r="C62" s="65"/>
      <c r="D62" s="78"/>
      <c r="E62" s="255"/>
      <c r="F62" s="281"/>
      <c r="G62" s="282"/>
      <c r="H62" s="286"/>
      <c r="I62" s="255"/>
      <c r="J62" s="288"/>
      <c r="K62" s="255"/>
      <c r="L62" s="282"/>
      <c r="M62" s="675"/>
      <c r="N62" s="674"/>
      <c r="O62" s="282"/>
      <c r="P62" s="282"/>
      <c r="Q62" s="675"/>
    </row>
    <row r="63" spans="1:17" s="62" customFormat="1" ht="23.25" x14ac:dyDescent="0.35">
      <c r="A63" s="99"/>
      <c r="B63" s="299" t="s">
        <v>121</v>
      </c>
      <c r="C63" s="300"/>
      <c r="D63" s="202"/>
      <c r="E63" s="301">
        <v>200</v>
      </c>
      <c r="F63" s="130">
        <v>4.3499999999999996</v>
      </c>
      <c r="G63" s="131">
        <v>3.75</v>
      </c>
      <c r="H63" s="106">
        <v>6.3</v>
      </c>
      <c r="I63" s="103">
        <v>85</v>
      </c>
      <c r="J63" s="129"/>
      <c r="K63" s="103">
        <v>0.45</v>
      </c>
      <c r="L63" s="275">
        <v>0.06</v>
      </c>
      <c r="M63" s="279">
        <v>30</v>
      </c>
      <c r="N63" s="275">
        <v>180</v>
      </c>
      <c r="O63" s="254">
        <v>21</v>
      </c>
      <c r="P63" s="254">
        <v>135</v>
      </c>
      <c r="Q63" s="266">
        <v>0.15</v>
      </c>
    </row>
    <row r="64" spans="1:17" s="62" customFormat="1" ht="24" thickBot="1" x14ac:dyDescent="0.4">
      <c r="A64" s="99"/>
      <c r="B64" s="299"/>
      <c r="C64" s="102"/>
      <c r="D64" s="108"/>
      <c r="E64" s="301">
        <v>100</v>
      </c>
      <c r="F64" s="104">
        <v>6.46</v>
      </c>
      <c r="G64" s="105">
        <v>8.1999999999999993</v>
      </c>
      <c r="H64" s="106">
        <v>34.39</v>
      </c>
      <c r="I64" s="103">
        <v>185</v>
      </c>
      <c r="J64" s="129"/>
      <c r="K64" s="103">
        <v>0.02</v>
      </c>
      <c r="L64" s="240">
        <v>0.06</v>
      </c>
      <c r="M64" s="241">
        <v>35.5</v>
      </c>
      <c r="N64" s="260">
        <v>8.5500000000000007</v>
      </c>
      <c r="O64" s="240">
        <v>1.103</v>
      </c>
      <c r="P64" s="240">
        <v>12.35</v>
      </c>
      <c r="Q64" s="241">
        <v>0.91</v>
      </c>
    </row>
    <row r="65" spans="1:17" ht="24" thickBot="1" x14ac:dyDescent="0.4">
      <c r="A65" s="121"/>
      <c r="B65" s="199"/>
      <c r="C65" s="216"/>
      <c r="D65" s="219" t="s">
        <v>12</v>
      </c>
      <c r="E65" s="213">
        <f>E64+E63</f>
        <v>300</v>
      </c>
      <c r="F65" s="147">
        <f>SUM(F63:F64)</f>
        <v>10.809999999999999</v>
      </c>
      <c r="G65" s="147">
        <f>SUM(G63:G64)</f>
        <v>11.95</v>
      </c>
      <c r="H65" s="147">
        <f>SUM(H63:H64)</f>
        <v>40.69</v>
      </c>
      <c r="I65" s="146">
        <f>SUM(I63:I64)</f>
        <v>270</v>
      </c>
      <c r="J65" s="341">
        <v>0.15</v>
      </c>
      <c r="K65" s="146">
        <f>SUM(K63:K64)</f>
        <v>0.47000000000000003</v>
      </c>
      <c r="L65" s="333">
        <f t="shared" ref="L65:Q65" si="10">SUM(L64:L64)</f>
        <v>0.06</v>
      </c>
      <c r="M65" s="75">
        <f t="shared" si="10"/>
        <v>35.5</v>
      </c>
      <c r="N65" s="333">
        <f t="shared" si="10"/>
        <v>8.5500000000000007</v>
      </c>
      <c r="O65" s="333">
        <f t="shared" si="10"/>
        <v>1.103</v>
      </c>
      <c r="P65" s="333">
        <f t="shared" si="10"/>
        <v>12.35</v>
      </c>
      <c r="Q65" s="74">
        <f t="shared" si="10"/>
        <v>0.91</v>
      </c>
    </row>
    <row r="66" spans="1:17" ht="21.75" thickBot="1" x14ac:dyDescent="0.4">
      <c r="A66" s="155"/>
      <c r="B66" s="942" t="s">
        <v>26</v>
      </c>
      <c r="C66" s="90"/>
      <c r="D66" s="420"/>
      <c r="E66" s="255"/>
      <c r="F66" s="256"/>
      <c r="G66" s="256"/>
      <c r="H66" s="256"/>
      <c r="I66" s="255"/>
      <c r="J66" s="288"/>
      <c r="K66" s="255"/>
      <c r="L66" s="282"/>
      <c r="M66" s="675"/>
      <c r="N66" s="674"/>
      <c r="O66" s="282"/>
      <c r="P66" s="282"/>
      <c r="Q66" s="675"/>
    </row>
    <row r="67" spans="1:17" ht="23.25" x14ac:dyDescent="0.35">
      <c r="A67" s="121"/>
      <c r="B67" s="299" t="s">
        <v>118</v>
      </c>
      <c r="C67" s="300"/>
      <c r="D67" s="202"/>
      <c r="E67" s="301">
        <v>120</v>
      </c>
      <c r="F67" s="104">
        <v>3.86</v>
      </c>
      <c r="G67" s="105">
        <v>4.8600000000000003</v>
      </c>
      <c r="H67" s="106">
        <v>2.92</v>
      </c>
      <c r="I67" s="103">
        <v>45.33</v>
      </c>
      <c r="J67" s="129"/>
      <c r="K67" s="103">
        <v>0.9</v>
      </c>
      <c r="L67" s="260">
        <v>5.6000000000000001E-2</v>
      </c>
      <c r="M67" s="276">
        <v>97.3</v>
      </c>
      <c r="N67" s="260">
        <v>153.63999999999999</v>
      </c>
      <c r="O67" s="240">
        <v>32.08</v>
      </c>
      <c r="P67" s="240">
        <v>95.61</v>
      </c>
      <c r="Q67" s="241">
        <v>0.65</v>
      </c>
    </row>
    <row r="68" spans="1:17" ht="23.25" x14ac:dyDescent="0.35">
      <c r="A68" s="121"/>
      <c r="B68" s="299" t="s">
        <v>119</v>
      </c>
      <c r="C68" s="300"/>
      <c r="D68" s="202"/>
      <c r="E68" s="301">
        <v>20</v>
      </c>
      <c r="F68" s="104">
        <v>4.3</v>
      </c>
      <c r="G68" s="105">
        <v>4.46</v>
      </c>
      <c r="H68" s="106">
        <v>20.45</v>
      </c>
      <c r="I68" s="103">
        <v>203.02</v>
      </c>
      <c r="J68" s="129"/>
      <c r="K68" s="103"/>
      <c r="L68" s="275">
        <v>0.25</v>
      </c>
      <c r="M68" s="279">
        <v>57.9</v>
      </c>
      <c r="N68" s="275">
        <v>65.86</v>
      </c>
      <c r="O68" s="254">
        <v>22.7</v>
      </c>
      <c r="P68" s="254">
        <v>74.89</v>
      </c>
      <c r="Q68" s="266">
        <v>0.42</v>
      </c>
    </row>
    <row r="69" spans="1:17" s="59" customFormat="1" ht="23.25" x14ac:dyDescent="0.35">
      <c r="A69" s="123"/>
      <c r="B69" s="308" t="s">
        <v>120</v>
      </c>
      <c r="C69" s="300"/>
      <c r="D69" s="202"/>
      <c r="E69" s="301">
        <v>150</v>
      </c>
      <c r="F69" s="104">
        <v>7.9000000000000001E-2</v>
      </c>
      <c r="G69" s="105">
        <v>7.1999999999999995E-2</v>
      </c>
      <c r="H69" s="106">
        <v>20.54</v>
      </c>
      <c r="I69" s="103">
        <v>83.16</v>
      </c>
      <c r="J69" s="129"/>
      <c r="K69" s="103">
        <v>0.18</v>
      </c>
      <c r="L69" s="260"/>
      <c r="M69" s="276"/>
      <c r="N69" s="260">
        <v>7.5</v>
      </c>
      <c r="O69" s="240">
        <v>0.72</v>
      </c>
      <c r="P69" s="240">
        <v>3.7</v>
      </c>
      <c r="Q69" s="241">
        <v>0.21</v>
      </c>
    </row>
    <row r="70" spans="1:17" ht="23.25" x14ac:dyDescent="0.35">
      <c r="A70" s="123"/>
      <c r="B70" s="308" t="s">
        <v>117</v>
      </c>
      <c r="C70" s="300"/>
      <c r="D70" s="309"/>
      <c r="E70" s="310">
        <v>100</v>
      </c>
      <c r="F70" s="112">
        <v>0.75</v>
      </c>
      <c r="G70" s="113">
        <v>0.25</v>
      </c>
      <c r="H70" s="114">
        <v>10.050000000000001</v>
      </c>
      <c r="I70" s="111">
        <v>47.5</v>
      </c>
      <c r="J70" s="129"/>
      <c r="K70" s="103">
        <v>5</v>
      </c>
      <c r="L70" s="265">
        <v>0.02</v>
      </c>
      <c r="M70" s="1126"/>
      <c r="N70" s="265">
        <v>4.49</v>
      </c>
      <c r="O70" s="242">
        <v>4.0599999999999996</v>
      </c>
      <c r="P70" s="242">
        <v>14</v>
      </c>
      <c r="Q70" s="248">
        <v>0.3</v>
      </c>
    </row>
    <row r="71" spans="1:17" s="62" customFormat="1" ht="27" thickBot="1" x14ac:dyDescent="0.45">
      <c r="A71" s="121"/>
      <c r="B71" s="782" t="s">
        <v>31</v>
      </c>
      <c r="C71" s="135"/>
      <c r="D71" s="110"/>
      <c r="E71" s="310">
        <v>30</v>
      </c>
      <c r="F71" s="112">
        <v>2.37</v>
      </c>
      <c r="G71" s="113">
        <v>0.3</v>
      </c>
      <c r="H71" s="114">
        <v>14.49</v>
      </c>
      <c r="I71" s="111">
        <v>71</v>
      </c>
      <c r="J71" s="149"/>
      <c r="K71" s="103"/>
      <c r="L71" s="242"/>
      <c r="M71" s="248"/>
      <c r="N71" s="265">
        <v>6.9</v>
      </c>
      <c r="O71" s="242">
        <v>9.9</v>
      </c>
      <c r="P71" s="242">
        <v>14.1</v>
      </c>
      <c r="Q71" s="248">
        <v>0.33</v>
      </c>
    </row>
    <row r="72" spans="1:17" ht="24" thickBot="1" x14ac:dyDescent="0.4">
      <c r="A72" s="92"/>
      <c r="B72" s="199"/>
      <c r="C72" s="216"/>
      <c r="D72" s="199" t="s">
        <v>12</v>
      </c>
      <c r="E72" s="213">
        <f>E71+E70+E69+E68+E67</f>
        <v>420</v>
      </c>
      <c r="F72" s="147">
        <f>SUM(F67:F71)</f>
        <v>11.359000000000002</v>
      </c>
      <c r="G72" s="147">
        <f>SUM(G67:G71)</f>
        <v>9.9420000000000002</v>
      </c>
      <c r="H72" s="147">
        <f>SUM(H67:H71)</f>
        <v>68.449999999999989</v>
      </c>
      <c r="I72" s="146">
        <f>SUM(I67:I71)</f>
        <v>450.01</v>
      </c>
      <c r="J72" s="341">
        <v>0.25</v>
      </c>
      <c r="K72" s="146">
        <f t="shared" ref="K72" si="11">SUM(K67:K71)</f>
        <v>6.08</v>
      </c>
      <c r="L72" s="333">
        <f>L67+L68+L70</f>
        <v>0.32600000000000001</v>
      </c>
      <c r="M72" s="75">
        <f t="shared" ref="M72:Q72" si="12">SUM(M65:M71)</f>
        <v>190.70000000000002</v>
      </c>
      <c r="N72" s="333">
        <f t="shared" si="12"/>
        <v>246.94000000000003</v>
      </c>
      <c r="O72" s="333">
        <f t="shared" si="12"/>
        <v>70.563000000000002</v>
      </c>
      <c r="P72" s="333">
        <f t="shared" si="12"/>
        <v>214.64999999999998</v>
      </c>
      <c r="Q72" s="74">
        <f t="shared" si="12"/>
        <v>2.82</v>
      </c>
    </row>
    <row r="73" spans="1:17" ht="21.75" thickBot="1" x14ac:dyDescent="0.4">
      <c r="A73" s="115"/>
      <c r="B73" s="53"/>
      <c r="C73" s="251"/>
      <c r="D73" s="257"/>
      <c r="E73" s="57"/>
      <c r="F73" s="91"/>
      <c r="G73" s="91"/>
      <c r="H73" s="91"/>
      <c r="I73" s="57"/>
      <c r="J73" s="58"/>
      <c r="K73" s="258"/>
      <c r="L73" s="164"/>
      <c r="M73" s="164"/>
      <c r="N73" s="164"/>
      <c r="O73" s="164"/>
      <c r="P73" s="164"/>
      <c r="Q73" s="74"/>
    </row>
    <row r="74" spans="1:17" ht="21.75" thickBot="1" x14ac:dyDescent="0.4">
      <c r="B74" s="93"/>
      <c r="C74" s="150"/>
      <c r="D74" s="147" t="s">
        <v>20</v>
      </c>
      <c r="E74" s="1137">
        <f>E49+E52+E61+E65+E72</f>
        <v>1850</v>
      </c>
      <c r="F74" s="1138">
        <f>F72+F65+F61+F52+F49</f>
        <v>53.608999999999995</v>
      </c>
      <c r="G74" s="1138">
        <f>G72+G65+G61+G52+G49</f>
        <v>59.836999999999996</v>
      </c>
      <c r="H74" s="1138">
        <f>H49+H52+H61+H65+H72</f>
        <v>235.43999999999997</v>
      </c>
      <c r="I74" s="1139">
        <f>I49+I52+I61+I65+I72</f>
        <v>1689.6000000000001</v>
      </c>
      <c r="J74" s="1140">
        <f>J49+J52+J61+J65+J72</f>
        <v>1</v>
      </c>
      <c r="K74" s="1139">
        <f>K72+K65+K61+K52+K49</f>
        <v>48.223999999999997</v>
      </c>
      <c r="L74" s="1141">
        <f t="shared" ref="L74:Q74" si="13">L49+L52+L61+L65+L72</f>
        <v>0.89200000000000013</v>
      </c>
      <c r="M74" s="1141">
        <f t="shared" si="13"/>
        <v>500</v>
      </c>
      <c r="N74" s="1141">
        <f t="shared" si="13"/>
        <v>888.02</v>
      </c>
      <c r="O74" s="1141">
        <f t="shared" si="13"/>
        <v>198.78300000000002</v>
      </c>
      <c r="P74" s="1141">
        <f t="shared" si="13"/>
        <v>788.32</v>
      </c>
      <c r="Q74" s="1142">
        <f t="shared" si="13"/>
        <v>9.4700000000000006</v>
      </c>
    </row>
    <row r="75" spans="1:17" ht="21.75" thickBot="1" x14ac:dyDescent="0.4">
      <c r="A75" s="12"/>
      <c r="B75" s="1128"/>
      <c r="C75" s="1129"/>
      <c r="D75" s="1129"/>
      <c r="E75" s="1130"/>
      <c r="F75" s="1131"/>
      <c r="G75" s="1131"/>
      <c r="H75" s="1131"/>
      <c r="I75" s="1131"/>
      <c r="J75" s="1131"/>
      <c r="K75" s="256"/>
      <c r="L75" s="256"/>
      <c r="M75" s="256"/>
      <c r="N75" s="256"/>
      <c r="O75" s="256"/>
      <c r="P75" s="256"/>
      <c r="Q75" s="677"/>
    </row>
    <row r="76" spans="1:17" x14ac:dyDescent="0.35">
      <c r="A76" s="909"/>
      <c r="B76" s="1143"/>
      <c r="C76" s="1144"/>
      <c r="D76" s="1144"/>
      <c r="E76" s="1145"/>
      <c r="F76" s="1146"/>
      <c r="G76" s="1146"/>
      <c r="H76" s="1146"/>
      <c r="I76" s="1146"/>
      <c r="J76" s="1146"/>
      <c r="K76" s="1146"/>
      <c r="L76" s="1146"/>
      <c r="M76" s="1146"/>
      <c r="N76" s="1146"/>
      <c r="O76" s="1146"/>
      <c r="P76" s="1146"/>
      <c r="Q76" s="1147"/>
    </row>
    <row r="77" spans="1:17" s="1" customFormat="1" x14ac:dyDescent="0.35">
      <c r="A77" s="13"/>
      <c r="B77" s="3"/>
      <c r="C77" s="3"/>
      <c r="D77" s="3"/>
      <c r="E77" s="2"/>
      <c r="F77" s="55"/>
      <c r="G77" s="55"/>
      <c r="H77" s="55"/>
      <c r="I77" s="55"/>
      <c r="J77" s="55"/>
      <c r="K77" s="55"/>
      <c r="L77" s="910"/>
      <c r="M77" s="55"/>
      <c r="N77" s="55"/>
      <c r="O77" s="55"/>
      <c r="P77" s="55"/>
      <c r="Q77" s="55"/>
    </row>
    <row r="78" spans="1:17" s="1" customFormat="1" x14ac:dyDescent="0.35">
      <c r="A78" s="13"/>
      <c r="B78" s="3"/>
      <c r="C78" s="3"/>
      <c r="D78" s="3"/>
      <c r="E78" s="2"/>
      <c r="F78" s="55"/>
      <c r="G78" s="55"/>
      <c r="H78" s="55"/>
      <c r="I78" s="55"/>
      <c r="J78" s="55"/>
      <c r="K78" s="55"/>
      <c r="L78" s="910"/>
      <c r="M78" s="55"/>
      <c r="N78" s="55"/>
      <c r="O78" s="55"/>
      <c r="P78" s="55"/>
      <c r="Q78" s="55"/>
    </row>
    <row r="79" spans="1:17" s="1" customFormat="1" x14ac:dyDescent="0.35">
      <c r="A79" s="13"/>
      <c r="B79" s="3"/>
      <c r="C79" s="3"/>
      <c r="D79" s="3"/>
      <c r="E79" s="2"/>
      <c r="F79" s="55"/>
      <c r="G79" s="55"/>
      <c r="H79" s="55"/>
      <c r="I79" s="55"/>
      <c r="J79" s="55"/>
      <c r="K79" s="55"/>
      <c r="L79" s="910"/>
      <c r="M79" s="55"/>
      <c r="N79" s="55"/>
      <c r="O79" s="55"/>
      <c r="P79" s="55"/>
      <c r="Q79" s="55"/>
    </row>
    <row r="80" spans="1:17" s="1" customFormat="1" x14ac:dyDescent="0.35">
      <c r="A80" s="13"/>
      <c r="B80" s="3"/>
      <c r="C80" s="3"/>
      <c r="D80" s="3"/>
      <c r="E80" s="2"/>
      <c r="F80" s="55"/>
      <c r="G80" s="55"/>
      <c r="H80" s="55"/>
      <c r="I80" s="55"/>
      <c r="J80" s="55"/>
      <c r="K80" s="55"/>
      <c r="L80" s="910"/>
      <c r="M80" s="55"/>
      <c r="N80" s="55"/>
      <c r="O80" s="55"/>
      <c r="P80" s="55"/>
      <c r="Q80" s="55"/>
    </row>
    <row r="81" spans="1:17" s="1" customFormat="1" x14ac:dyDescent="0.35">
      <c r="A81" s="13"/>
      <c r="B81" s="3"/>
      <c r="C81" s="3"/>
      <c r="D81" s="3"/>
      <c r="E81" s="2"/>
      <c r="F81" s="55"/>
      <c r="G81" s="55"/>
      <c r="H81" s="55"/>
      <c r="I81" s="55"/>
      <c r="J81" s="55"/>
      <c r="K81" s="55"/>
      <c r="L81" s="910"/>
      <c r="M81" s="55"/>
      <c r="N81" s="55"/>
      <c r="O81" s="55"/>
      <c r="P81" s="55"/>
      <c r="Q81" s="55"/>
    </row>
    <row r="82" spans="1:17" s="1" customFormat="1" x14ac:dyDescent="0.35">
      <c r="A82" s="13"/>
      <c r="B82" s="3"/>
      <c r="C82" s="3"/>
      <c r="D82" s="3"/>
      <c r="E82" s="2"/>
      <c r="F82" s="55"/>
      <c r="G82" s="55"/>
      <c r="H82" s="55"/>
      <c r="I82" s="55"/>
      <c r="J82" s="55"/>
      <c r="K82" s="55"/>
      <c r="L82" s="910"/>
      <c r="M82" s="55"/>
      <c r="N82" s="55"/>
      <c r="O82" s="55"/>
      <c r="P82" s="55"/>
      <c r="Q82" s="55"/>
    </row>
    <row r="83" spans="1:17" s="1" customFormat="1" x14ac:dyDescent="0.35">
      <c r="A83" s="13"/>
      <c r="B83" s="3"/>
      <c r="C83" s="3"/>
      <c r="D83" s="3"/>
      <c r="E83" s="2"/>
      <c r="F83" s="55"/>
      <c r="G83" s="55"/>
      <c r="H83" s="55"/>
      <c r="I83" s="55"/>
      <c r="J83" s="55"/>
      <c r="K83" s="55"/>
      <c r="L83" s="910"/>
      <c r="M83" s="55"/>
      <c r="N83" s="55"/>
      <c r="O83" s="55"/>
      <c r="P83" s="55"/>
      <c r="Q83" s="55"/>
    </row>
    <row r="84" spans="1:17" s="1" customFormat="1" x14ac:dyDescent="0.35">
      <c r="A84" s="13"/>
      <c r="B84" s="3"/>
      <c r="C84" s="3"/>
      <c r="D84" s="3"/>
      <c r="E84" s="2"/>
      <c r="F84" s="55"/>
      <c r="G84" s="55"/>
      <c r="H84" s="55"/>
      <c r="I84" s="55"/>
      <c r="J84" s="55"/>
      <c r="K84" s="55"/>
      <c r="L84" s="910"/>
      <c r="M84" s="55"/>
      <c r="N84" s="55"/>
      <c r="O84" s="55"/>
      <c r="P84" s="55"/>
      <c r="Q84" s="55"/>
    </row>
    <row r="85" spans="1:17" s="1" customFormat="1" x14ac:dyDescent="0.35">
      <c r="A85" s="13"/>
      <c r="B85" s="3"/>
      <c r="C85" s="3"/>
      <c r="D85" s="3"/>
      <c r="E85" s="2"/>
      <c r="F85" s="55"/>
      <c r="G85" s="55"/>
      <c r="H85" s="55"/>
      <c r="I85" s="55"/>
      <c r="J85" s="55"/>
      <c r="K85" s="55"/>
      <c r="L85" s="910"/>
      <c r="M85" s="55"/>
      <c r="N85" s="55"/>
      <c r="O85" s="55"/>
      <c r="P85" s="55"/>
      <c r="Q85" s="55"/>
    </row>
    <row r="86" spans="1:17" s="1" customFormat="1" x14ac:dyDescent="0.35">
      <c r="A86" s="13"/>
      <c r="B86" s="3"/>
      <c r="C86" s="3"/>
      <c r="D86" s="3"/>
      <c r="E86" s="2"/>
      <c r="F86" s="55"/>
      <c r="G86" s="55"/>
      <c r="H86" s="55"/>
      <c r="I86" s="55"/>
      <c r="J86" s="55"/>
      <c r="K86" s="55"/>
      <c r="L86" s="910"/>
      <c r="M86" s="55"/>
      <c r="N86" s="55"/>
      <c r="O86" s="55"/>
      <c r="P86" s="55"/>
      <c r="Q86" s="55"/>
    </row>
    <row r="87" spans="1:17" s="1" customFormat="1" x14ac:dyDescent="0.35">
      <c r="A87" s="13"/>
      <c r="B87" s="3"/>
      <c r="C87" s="3"/>
      <c r="D87" s="3"/>
      <c r="E87" s="2"/>
      <c r="F87" s="55"/>
      <c r="G87" s="55"/>
      <c r="H87" s="55"/>
      <c r="I87" s="55"/>
      <c r="J87" s="55"/>
      <c r="K87" s="55"/>
      <c r="L87" s="910"/>
      <c r="M87" s="55"/>
      <c r="N87" s="55"/>
      <c r="O87" s="55"/>
      <c r="P87" s="55"/>
      <c r="Q87" s="55"/>
    </row>
    <row r="88" spans="1:17" s="1" customFormat="1" x14ac:dyDescent="0.35">
      <c r="A88" s="13"/>
      <c r="B88" s="3"/>
      <c r="C88" s="3"/>
      <c r="D88" s="3"/>
      <c r="E88" s="2"/>
      <c r="F88" s="55"/>
      <c r="G88" s="55"/>
      <c r="H88" s="55"/>
      <c r="I88" s="55"/>
      <c r="J88" s="55"/>
      <c r="K88" s="55"/>
      <c r="L88" s="910"/>
      <c r="M88" s="55"/>
      <c r="N88" s="55"/>
      <c r="O88" s="55"/>
      <c r="P88" s="55"/>
      <c r="Q88" s="55"/>
    </row>
    <row r="89" spans="1:17" s="1" customFormat="1" x14ac:dyDescent="0.35">
      <c r="A89" s="13"/>
      <c r="B89" s="3"/>
      <c r="C89" s="3"/>
      <c r="D89" s="3"/>
      <c r="E89" s="2"/>
      <c r="F89" s="55"/>
      <c r="G89" s="55"/>
      <c r="H89" s="55"/>
      <c r="I89" s="55"/>
      <c r="J89" s="55"/>
      <c r="K89" s="55"/>
      <c r="L89" s="910"/>
      <c r="M89" s="55"/>
      <c r="N89" s="55"/>
      <c r="O89" s="55"/>
      <c r="P89" s="55"/>
      <c r="Q89" s="55"/>
    </row>
    <row r="90" spans="1:17" s="1" customFormat="1" x14ac:dyDescent="0.35">
      <c r="A90" s="13"/>
      <c r="B90" s="3"/>
      <c r="C90" s="3"/>
      <c r="D90" s="3"/>
      <c r="E90" s="2"/>
      <c r="F90" s="55"/>
      <c r="G90" s="55"/>
      <c r="H90" s="55"/>
      <c r="I90" s="55"/>
      <c r="J90" s="55"/>
      <c r="K90" s="55"/>
      <c r="L90" s="910"/>
      <c r="M90" s="55"/>
      <c r="N90" s="55"/>
      <c r="O90" s="55"/>
      <c r="P90" s="55"/>
      <c r="Q90" s="55"/>
    </row>
    <row r="91" spans="1:17" s="1" customFormat="1" x14ac:dyDescent="0.35">
      <c r="A91" s="13"/>
      <c r="B91" s="3"/>
      <c r="C91" s="3"/>
      <c r="D91" s="3"/>
      <c r="E91" s="2"/>
      <c r="F91" s="55"/>
      <c r="G91" s="55"/>
      <c r="H91" s="55"/>
      <c r="I91" s="55"/>
      <c r="J91" s="55"/>
      <c r="K91" s="55"/>
      <c r="L91" s="910"/>
      <c r="M91" s="55"/>
      <c r="N91" s="55"/>
      <c r="O91" s="55"/>
      <c r="P91" s="55"/>
      <c r="Q91" s="55"/>
    </row>
    <row r="92" spans="1:17" s="1" customFormat="1" x14ac:dyDescent="0.35">
      <c r="A92" s="13"/>
      <c r="B92" s="3"/>
      <c r="C92" s="3"/>
      <c r="D92" s="3"/>
      <c r="E92" s="2"/>
      <c r="F92" s="55"/>
      <c r="G92" s="55"/>
      <c r="H92" s="55"/>
      <c r="I92" s="55"/>
      <c r="J92" s="55"/>
      <c r="K92" s="55"/>
      <c r="L92" s="910"/>
      <c r="M92" s="55"/>
      <c r="N92" s="55"/>
      <c r="O92" s="55"/>
      <c r="P92" s="55"/>
      <c r="Q92" s="55"/>
    </row>
    <row r="93" spans="1:17" s="1" customFormat="1" x14ac:dyDescent="0.35">
      <c r="A93" s="13"/>
      <c r="B93" s="3"/>
      <c r="C93" s="3"/>
      <c r="D93" s="3"/>
      <c r="E93" s="2"/>
      <c r="F93" s="55"/>
      <c r="G93" s="55"/>
      <c r="H93" s="55"/>
      <c r="I93" s="55"/>
      <c r="J93" s="55"/>
      <c r="K93" s="55"/>
      <c r="L93" s="910"/>
      <c r="M93" s="55"/>
      <c r="N93" s="55"/>
      <c r="O93" s="55"/>
      <c r="P93" s="55"/>
      <c r="Q93" s="55"/>
    </row>
    <row r="94" spans="1:17" s="1" customFormat="1" x14ac:dyDescent="0.35">
      <c r="A94" s="13"/>
      <c r="B94" s="3"/>
      <c r="C94" s="3"/>
      <c r="D94" s="3"/>
      <c r="E94" s="2"/>
      <c r="F94" s="55"/>
      <c r="G94" s="55"/>
      <c r="H94" s="55"/>
      <c r="I94" s="55"/>
      <c r="J94" s="55"/>
      <c r="K94" s="55"/>
      <c r="L94" s="910"/>
      <c r="M94" s="55"/>
      <c r="N94" s="55"/>
      <c r="O94" s="55"/>
      <c r="P94" s="55"/>
      <c r="Q94" s="55"/>
    </row>
    <row r="95" spans="1:17" s="1" customFormat="1" x14ac:dyDescent="0.35">
      <c r="A95" s="13"/>
      <c r="B95" s="3"/>
      <c r="C95" s="3"/>
      <c r="D95" s="3"/>
      <c r="E95" s="2"/>
      <c r="F95" s="55"/>
      <c r="G95" s="55"/>
      <c r="H95" s="55"/>
      <c r="I95" s="55"/>
      <c r="J95" s="55"/>
      <c r="K95" s="55"/>
      <c r="L95" s="910"/>
      <c r="M95" s="55"/>
      <c r="N95" s="55"/>
      <c r="O95" s="55"/>
      <c r="P95" s="55"/>
      <c r="Q95" s="55"/>
    </row>
    <row r="96" spans="1:17" s="1" customFormat="1" x14ac:dyDescent="0.35">
      <c r="A96" s="13"/>
      <c r="B96" s="3"/>
      <c r="C96" s="3"/>
      <c r="D96" s="3"/>
      <c r="E96" s="2"/>
      <c r="F96" s="55"/>
      <c r="G96" s="55"/>
      <c r="H96" s="55"/>
      <c r="I96" s="55"/>
      <c r="J96" s="55"/>
      <c r="K96" s="55"/>
      <c r="L96" s="910"/>
      <c r="M96" s="55"/>
      <c r="N96" s="55"/>
      <c r="O96" s="55"/>
      <c r="P96" s="55"/>
      <c r="Q96" s="55"/>
    </row>
    <row r="97" spans="1:17" s="1" customFormat="1" x14ac:dyDescent="0.35">
      <c r="A97" s="13"/>
      <c r="B97" s="3"/>
      <c r="C97" s="3"/>
      <c r="D97" s="3"/>
      <c r="E97" s="2"/>
      <c r="F97" s="55"/>
      <c r="G97" s="55"/>
      <c r="H97" s="55"/>
      <c r="I97" s="55"/>
      <c r="J97" s="55"/>
      <c r="K97" s="55"/>
      <c r="L97" s="910"/>
      <c r="M97" s="55"/>
      <c r="N97" s="55"/>
      <c r="O97" s="55"/>
      <c r="P97" s="55"/>
      <c r="Q97" s="55"/>
    </row>
    <row r="98" spans="1:17" s="1" customFormat="1" x14ac:dyDescent="0.35">
      <c r="A98" s="13"/>
      <c r="B98" s="3"/>
      <c r="C98" s="3"/>
      <c r="D98" s="3"/>
      <c r="E98" s="2"/>
      <c r="F98" s="55"/>
      <c r="G98" s="55"/>
      <c r="H98" s="55"/>
      <c r="I98" s="55"/>
      <c r="J98" s="55"/>
      <c r="K98" s="55"/>
      <c r="L98" s="910"/>
      <c r="M98" s="55"/>
      <c r="N98" s="55"/>
      <c r="O98" s="55"/>
      <c r="P98" s="55"/>
      <c r="Q98" s="55"/>
    </row>
    <row r="99" spans="1:17" s="1" customFormat="1" x14ac:dyDescent="0.35">
      <c r="A99" s="13"/>
      <c r="B99" s="3"/>
      <c r="C99" s="3"/>
      <c r="D99" s="3"/>
      <c r="E99" s="2"/>
      <c r="F99" s="55"/>
      <c r="G99" s="55"/>
      <c r="H99" s="55"/>
      <c r="I99" s="55"/>
      <c r="J99" s="55"/>
      <c r="K99" s="55"/>
      <c r="L99" s="910"/>
      <c r="M99" s="55"/>
      <c r="N99" s="55"/>
      <c r="O99" s="55"/>
      <c r="P99" s="55"/>
      <c r="Q99" s="55"/>
    </row>
  </sheetData>
  <mergeCells count="4">
    <mergeCell ref="F6:H6"/>
    <mergeCell ref="K6:M6"/>
    <mergeCell ref="F42:H42"/>
    <mergeCell ref="K42:M42"/>
  </mergeCells>
  <pageMargins left="0" right="0" top="0.74803149606299213" bottom="0" header="0.31496062992125984" footer="0.31496062992125984"/>
  <pageSetup paperSize="9"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33FF"/>
    <pageSetUpPr fitToPage="1"/>
  </sheetPr>
  <dimension ref="A1:AJ177"/>
  <sheetViews>
    <sheetView zoomScale="70" zoomScaleNormal="70" workbookViewId="0">
      <selection sqref="A1:Q71"/>
    </sheetView>
  </sheetViews>
  <sheetFormatPr defaultRowHeight="18.75" x14ac:dyDescent="0.3"/>
  <cols>
    <col min="1" max="1" width="5.85546875" style="8" customWidth="1"/>
    <col min="2" max="2" width="14.85546875" style="4" customWidth="1"/>
    <col min="3" max="3" width="9.140625" style="13"/>
    <col min="4" max="4" width="40.42578125" style="13" customWidth="1"/>
    <col min="5" max="5" width="11.42578125" style="466" customWidth="1"/>
    <col min="6" max="6" width="11.7109375" style="467" customWidth="1"/>
    <col min="7" max="8" width="11.28515625" style="467" customWidth="1"/>
    <col min="9" max="9" width="14.42578125" style="468" customWidth="1"/>
    <col min="10" max="10" width="13" style="469" customWidth="1"/>
    <col min="11" max="11" width="11.42578125" style="468" customWidth="1"/>
    <col min="12" max="12" width="11.85546875" style="471" customWidth="1"/>
    <col min="13" max="13" width="18.85546875" style="471" customWidth="1"/>
    <col min="14" max="14" width="10.7109375" style="471" customWidth="1"/>
    <col min="15" max="16" width="10.42578125" style="471" customWidth="1"/>
    <col min="17" max="17" width="10.28515625" style="471" customWidth="1"/>
    <col min="18" max="18" width="8.28515625" customWidth="1"/>
    <col min="19" max="19" width="7.7109375" customWidth="1"/>
    <col min="20" max="20" width="12.140625" customWidth="1"/>
  </cols>
  <sheetData>
    <row r="1" spans="1:21" s="59" customFormat="1" x14ac:dyDescent="0.3">
      <c r="A1" s="13"/>
      <c r="B1" s="3"/>
      <c r="C1" s="13"/>
      <c r="D1" s="13"/>
      <c r="E1" s="534"/>
      <c r="F1" s="467"/>
      <c r="G1" s="467"/>
      <c r="H1" s="467"/>
      <c r="I1" s="467"/>
      <c r="J1" s="467"/>
      <c r="K1" s="467"/>
      <c r="L1" s="471"/>
      <c r="M1" s="471"/>
      <c r="N1" s="471"/>
      <c r="Q1" s="1102" t="s">
        <v>110</v>
      </c>
    </row>
    <row r="2" spans="1:21" s="59" customFormat="1" x14ac:dyDescent="0.3">
      <c r="A2" s="13"/>
      <c r="B2" s="3"/>
      <c r="C2" s="13"/>
      <c r="D2" s="13"/>
      <c r="E2" s="534"/>
      <c r="F2" s="467"/>
      <c r="G2" s="467"/>
      <c r="H2" s="467"/>
      <c r="I2" s="467"/>
      <c r="J2" s="467"/>
      <c r="K2" s="467"/>
      <c r="L2" s="471"/>
      <c r="M2" s="471"/>
      <c r="N2" s="471"/>
      <c r="Q2" s="1096" t="s">
        <v>129</v>
      </c>
    </row>
    <row r="3" spans="1:21" s="59" customFormat="1" x14ac:dyDescent="0.3">
      <c r="A3" s="13"/>
      <c r="B3" s="3"/>
      <c r="C3" s="13"/>
      <c r="D3" s="13"/>
      <c r="E3" s="534"/>
      <c r="F3" s="467"/>
      <c r="G3" s="467"/>
      <c r="H3" s="467"/>
      <c r="I3" s="467"/>
      <c r="J3" s="467"/>
      <c r="K3" s="467"/>
      <c r="L3" s="471"/>
      <c r="M3" s="471"/>
      <c r="N3" s="471"/>
      <c r="P3" s="1097"/>
      <c r="Q3" s="1096" t="s">
        <v>128</v>
      </c>
    </row>
    <row r="4" spans="1:21" s="59" customFormat="1" x14ac:dyDescent="0.3">
      <c r="A4" s="13"/>
      <c r="B4" s="3"/>
      <c r="C4" s="13"/>
      <c r="D4" s="13"/>
      <c r="E4" s="534"/>
      <c r="F4" s="467"/>
      <c r="G4" s="467"/>
      <c r="H4" s="467"/>
      <c r="I4" s="467"/>
      <c r="J4" s="467"/>
      <c r="K4" s="467"/>
      <c r="L4" s="471"/>
      <c r="M4" s="471"/>
      <c r="N4" s="471"/>
      <c r="Q4" s="1099"/>
    </row>
    <row r="5" spans="1:21" ht="19.5" thickBot="1" x14ac:dyDescent="0.35">
      <c r="A5" s="13"/>
      <c r="B5" s="3"/>
      <c r="E5" s="534"/>
      <c r="I5" s="467"/>
      <c r="J5" s="467"/>
      <c r="K5" s="467"/>
    </row>
    <row r="6" spans="1:21" ht="27" thickBot="1" x14ac:dyDescent="0.45">
      <c r="A6" s="1106"/>
      <c r="B6" s="762" t="s">
        <v>86</v>
      </c>
      <c r="C6" s="582"/>
      <c r="D6" s="582"/>
      <c r="E6" s="549" t="s">
        <v>4</v>
      </c>
      <c r="F6" s="1223" t="s">
        <v>9</v>
      </c>
      <c r="G6" s="1224"/>
      <c r="H6" s="1225"/>
      <c r="I6" s="1226" t="s">
        <v>10</v>
      </c>
      <c r="J6" s="570"/>
      <c r="K6" s="1223" t="s">
        <v>16</v>
      </c>
      <c r="L6" s="1224"/>
      <c r="M6" s="1225"/>
      <c r="N6" s="1227"/>
      <c r="O6" s="550" t="s">
        <v>70</v>
      </c>
      <c r="P6" s="1228"/>
      <c r="Q6" s="1215"/>
    </row>
    <row r="7" spans="1:21" ht="27" thickBot="1" x14ac:dyDescent="0.45">
      <c r="A7" s="9"/>
      <c r="B7" s="1164" t="s">
        <v>76</v>
      </c>
      <c r="C7" s="550"/>
      <c r="D7" s="582"/>
      <c r="E7" s="549" t="s">
        <v>5</v>
      </c>
      <c r="F7" s="1230" t="s">
        <v>6</v>
      </c>
      <c r="G7" s="1226" t="s">
        <v>7</v>
      </c>
      <c r="H7" s="570" t="s">
        <v>8</v>
      </c>
      <c r="I7" s="549" t="s">
        <v>11</v>
      </c>
      <c r="J7" s="1226"/>
      <c r="K7" s="609" t="s">
        <v>17</v>
      </c>
      <c r="L7" s="1319" t="s">
        <v>63</v>
      </c>
      <c r="M7" s="1320" t="s">
        <v>64</v>
      </c>
      <c r="N7" s="1321" t="s">
        <v>65</v>
      </c>
      <c r="O7" s="1319" t="s">
        <v>67</v>
      </c>
      <c r="P7" s="1322" t="s">
        <v>66</v>
      </c>
      <c r="Q7" s="1323" t="s">
        <v>68</v>
      </c>
    </row>
    <row r="8" spans="1:21" s="28" customFormat="1" ht="20.100000000000001" customHeight="1" thickBot="1" x14ac:dyDescent="0.4">
      <c r="A8" s="18"/>
      <c r="B8" s="327" t="s">
        <v>2</v>
      </c>
      <c r="C8" s="67"/>
      <c r="D8" s="568"/>
      <c r="E8" s="555"/>
      <c r="F8" s="857"/>
      <c r="G8" s="857"/>
      <c r="H8" s="857"/>
      <c r="I8" s="572"/>
      <c r="J8" s="478"/>
      <c r="K8" s="858"/>
      <c r="L8" s="1008"/>
      <c r="M8" s="962"/>
      <c r="N8" s="1006"/>
      <c r="O8" s="1008"/>
      <c r="P8" s="1008"/>
      <c r="Q8" s="962"/>
      <c r="T8" s="328"/>
    </row>
    <row r="9" spans="1:21" s="28" customFormat="1" ht="20.100000000000001" customHeight="1" thickBot="1" x14ac:dyDescent="0.4">
      <c r="A9" s="329">
        <v>96</v>
      </c>
      <c r="B9" s="998" t="s">
        <v>36</v>
      </c>
      <c r="C9" s="1107"/>
      <c r="D9" s="589"/>
      <c r="E9" s="1000">
        <v>140</v>
      </c>
      <c r="F9" s="1001">
        <v>1.85</v>
      </c>
      <c r="G9" s="1002">
        <v>4.5999999999999996</v>
      </c>
      <c r="H9" s="1003">
        <v>13.5</v>
      </c>
      <c r="I9" s="1000">
        <v>120.5</v>
      </c>
      <c r="J9" s="1108"/>
      <c r="K9" s="1109"/>
      <c r="L9" s="492">
        <v>8.5000000000000006E-2</v>
      </c>
      <c r="M9" s="493">
        <v>65</v>
      </c>
      <c r="N9" s="485">
        <v>23.7</v>
      </c>
      <c r="O9" s="483">
        <v>2.5249999999999999</v>
      </c>
      <c r="P9" s="483">
        <v>40.6</v>
      </c>
      <c r="Q9" s="484">
        <v>1</v>
      </c>
    </row>
    <row r="10" spans="1:21" s="28" customFormat="1" ht="20.100000000000001" customHeight="1" x14ac:dyDescent="0.35">
      <c r="A10" s="330">
        <v>3</v>
      </c>
      <c r="B10" s="1103" t="s">
        <v>46</v>
      </c>
      <c r="C10" s="1104"/>
      <c r="D10" s="1104"/>
      <c r="E10" s="1105" t="s">
        <v>45</v>
      </c>
      <c r="F10" s="873">
        <v>2.4849999999999999</v>
      </c>
      <c r="G10" s="874">
        <v>3.27</v>
      </c>
      <c r="H10" s="875">
        <v>7.28</v>
      </c>
      <c r="I10" s="872">
        <v>68.5</v>
      </c>
      <c r="J10" s="478"/>
      <c r="K10" s="859">
        <v>3.5000000000000003E-2</v>
      </c>
      <c r="L10" s="515">
        <v>3.5000000000000003E-2</v>
      </c>
      <c r="M10" s="516">
        <v>29.5</v>
      </c>
      <c r="N10" s="489">
        <v>23.1</v>
      </c>
      <c r="O10" s="487">
        <v>0.875</v>
      </c>
      <c r="P10" s="487">
        <v>35.5</v>
      </c>
      <c r="Q10" s="488">
        <v>0.88</v>
      </c>
    </row>
    <row r="11" spans="1:21" s="28" customFormat="1" ht="20.100000000000001" customHeight="1" thickBot="1" x14ac:dyDescent="0.4">
      <c r="A11" s="330">
        <v>414</v>
      </c>
      <c r="B11" s="100" t="s">
        <v>23</v>
      </c>
      <c r="C11" s="71"/>
      <c r="D11" s="73"/>
      <c r="E11" s="482">
        <v>180</v>
      </c>
      <c r="F11" s="479">
        <v>2.85</v>
      </c>
      <c r="G11" s="480">
        <v>2.41</v>
      </c>
      <c r="H11" s="481">
        <v>14.36</v>
      </c>
      <c r="I11" s="482">
        <v>91</v>
      </c>
      <c r="J11" s="478"/>
      <c r="K11" s="598">
        <v>1.17</v>
      </c>
      <c r="L11" s="483">
        <v>0.04</v>
      </c>
      <c r="M11" s="484">
        <v>18</v>
      </c>
      <c r="N11" s="485">
        <v>113.2</v>
      </c>
      <c r="O11" s="483">
        <v>12.6</v>
      </c>
      <c r="P11" s="483">
        <v>81</v>
      </c>
      <c r="Q11" s="484">
        <v>0.12</v>
      </c>
    </row>
    <row r="12" spans="1:21" s="28" customFormat="1" ht="20.100000000000001" customHeight="1" thickBot="1" x14ac:dyDescent="0.4">
      <c r="A12" s="331"/>
      <c r="B12" s="65"/>
      <c r="C12" s="562"/>
      <c r="D12" s="562" t="s">
        <v>12</v>
      </c>
      <c r="E12" s="494">
        <f>E9+E10+E11</f>
        <v>350</v>
      </c>
      <c r="F12" s="495">
        <f>F11+F10+F9</f>
        <v>7.1850000000000005</v>
      </c>
      <c r="G12" s="495">
        <f>G11+G10+G9</f>
        <v>10.28</v>
      </c>
      <c r="H12" s="495">
        <f>H11+H10+H9</f>
        <v>35.14</v>
      </c>
      <c r="I12" s="64">
        <f>I11+I10+I9</f>
        <v>280</v>
      </c>
      <c r="J12" s="496">
        <v>0.2</v>
      </c>
      <c r="K12" s="165">
        <f>K11+K10+K9</f>
        <v>1.2049999999999998</v>
      </c>
      <c r="L12" s="165">
        <f t="shared" ref="L12:Q12" si="0">L11+L10+L9</f>
        <v>0.16000000000000003</v>
      </c>
      <c r="M12" s="165">
        <f t="shared" si="0"/>
        <v>112.5</v>
      </c>
      <c r="N12" s="165">
        <f t="shared" si="0"/>
        <v>160</v>
      </c>
      <c r="O12" s="165">
        <f t="shared" si="0"/>
        <v>16</v>
      </c>
      <c r="P12" s="165">
        <f t="shared" si="0"/>
        <v>157.1</v>
      </c>
      <c r="Q12" s="64">
        <f t="shared" si="0"/>
        <v>2</v>
      </c>
    </row>
    <row r="13" spans="1:21" s="28" customFormat="1" ht="20.100000000000001" customHeight="1" thickBot="1" x14ac:dyDescent="0.4">
      <c r="A13" s="334"/>
      <c r="B13" s="327" t="s">
        <v>22</v>
      </c>
      <c r="C13" s="568"/>
      <c r="D13" s="568"/>
      <c r="E13" s="555"/>
      <c r="F13" s="569"/>
      <c r="G13" s="569"/>
      <c r="H13" s="569"/>
      <c r="I13" s="555"/>
      <c r="J13" s="478"/>
      <c r="K13" s="859"/>
      <c r="L13" s="515"/>
      <c r="M13" s="516"/>
      <c r="N13" s="513"/>
      <c r="O13" s="515"/>
      <c r="P13" s="515"/>
      <c r="Q13" s="516"/>
    </row>
    <row r="14" spans="1:21" s="28" customFormat="1" ht="20.100000000000001" customHeight="1" thickBot="1" x14ac:dyDescent="0.4">
      <c r="A14" s="330">
        <v>418</v>
      </c>
      <c r="B14" s="115" t="s">
        <v>24</v>
      </c>
      <c r="C14" s="568"/>
      <c r="D14" s="568"/>
      <c r="E14" s="555">
        <v>100</v>
      </c>
      <c r="F14" s="569">
        <v>0.14000000000000001</v>
      </c>
      <c r="G14" s="569"/>
      <c r="H14" s="556">
        <v>11.4</v>
      </c>
      <c r="I14" s="860">
        <v>70</v>
      </c>
      <c r="J14" s="478"/>
      <c r="K14" s="861">
        <v>2</v>
      </c>
      <c r="L14" s="483">
        <v>0.04</v>
      </c>
      <c r="M14" s="484"/>
      <c r="N14" s="485">
        <v>40</v>
      </c>
      <c r="O14" s="483">
        <v>4</v>
      </c>
      <c r="P14" s="483">
        <v>18</v>
      </c>
      <c r="Q14" s="484">
        <v>0.2</v>
      </c>
      <c r="S14" s="336"/>
      <c r="U14" s="28" t="s">
        <v>53</v>
      </c>
    </row>
    <row r="15" spans="1:21" s="28" customFormat="1" ht="20.100000000000001" customHeight="1" thickBot="1" x14ac:dyDescent="0.4">
      <c r="A15" s="334"/>
      <c r="B15" s="65"/>
      <c r="C15" s="562"/>
      <c r="D15" s="562" t="s">
        <v>12</v>
      </c>
      <c r="E15" s="66">
        <v>100</v>
      </c>
      <c r="F15" s="495">
        <f>F14</f>
        <v>0.14000000000000001</v>
      </c>
      <c r="G15" s="495"/>
      <c r="H15" s="506">
        <f>H14</f>
        <v>11.4</v>
      </c>
      <c r="I15" s="507">
        <f>I14</f>
        <v>70</v>
      </c>
      <c r="J15" s="496">
        <v>0.05</v>
      </c>
      <c r="K15" s="508">
        <f>K14</f>
        <v>2</v>
      </c>
      <c r="L15" s="508">
        <f t="shared" ref="L15:Q15" si="1">L14</f>
        <v>0.04</v>
      </c>
      <c r="M15" s="508">
        <f t="shared" si="1"/>
        <v>0</v>
      </c>
      <c r="N15" s="508">
        <f t="shared" si="1"/>
        <v>40</v>
      </c>
      <c r="O15" s="508">
        <f t="shared" si="1"/>
        <v>4</v>
      </c>
      <c r="P15" s="508">
        <f t="shared" si="1"/>
        <v>18</v>
      </c>
      <c r="Q15" s="507">
        <f t="shared" si="1"/>
        <v>0.2</v>
      </c>
    </row>
    <row r="16" spans="1:21" s="28" customFormat="1" ht="20.100000000000001" customHeight="1" thickBot="1" x14ac:dyDescent="0.4">
      <c r="A16" s="334"/>
      <c r="B16" s="327" t="s">
        <v>0</v>
      </c>
      <c r="C16" s="567"/>
      <c r="D16" s="568"/>
      <c r="E16" s="555"/>
      <c r="F16" s="569"/>
      <c r="G16" s="569"/>
      <c r="H16" s="569"/>
      <c r="I16" s="555"/>
      <c r="J16" s="511"/>
      <c r="K16" s="859"/>
      <c r="L16" s="515"/>
      <c r="M16" s="516"/>
      <c r="N16" s="513"/>
      <c r="O16" s="515"/>
      <c r="P16" s="515"/>
      <c r="Q16" s="516"/>
    </row>
    <row r="17" spans="1:36" s="28" customFormat="1" ht="20.100000000000001" customHeight="1" x14ac:dyDescent="0.35">
      <c r="A17" s="339">
        <v>33</v>
      </c>
      <c r="B17" s="100" t="s">
        <v>177</v>
      </c>
      <c r="C17" s="70"/>
      <c r="D17" s="71"/>
      <c r="E17" s="475">
        <v>180</v>
      </c>
      <c r="F17" s="476">
        <v>0.42</v>
      </c>
      <c r="G17" s="297">
        <v>2.5</v>
      </c>
      <c r="H17" s="477">
        <v>2.7</v>
      </c>
      <c r="I17" s="475">
        <v>26.22</v>
      </c>
      <c r="J17" s="511"/>
      <c r="K17" s="595">
        <v>12.73</v>
      </c>
      <c r="L17" s="487">
        <v>6.8999999999999999E-3</v>
      </c>
      <c r="M17" s="488">
        <v>36.5</v>
      </c>
      <c r="N17" s="489">
        <v>13.4</v>
      </c>
      <c r="O17" s="487">
        <v>0.94799999999999995</v>
      </c>
      <c r="P17" s="487">
        <v>7.4130000000000003</v>
      </c>
      <c r="Q17" s="488">
        <v>0.16200000000000001</v>
      </c>
    </row>
    <row r="18" spans="1:36" s="28" customFormat="1" ht="20.100000000000001" customHeight="1" x14ac:dyDescent="0.35">
      <c r="A18" s="339">
        <v>174</v>
      </c>
      <c r="B18" s="100" t="s">
        <v>178</v>
      </c>
      <c r="C18" s="70"/>
      <c r="D18" s="71"/>
      <c r="E18" s="475">
        <v>70</v>
      </c>
      <c r="F18" s="476">
        <v>1.67</v>
      </c>
      <c r="G18" s="297">
        <v>5.97</v>
      </c>
      <c r="H18" s="477">
        <v>7.68</v>
      </c>
      <c r="I18" s="475">
        <v>59.53</v>
      </c>
      <c r="J18" s="511"/>
      <c r="K18" s="595">
        <v>5.88</v>
      </c>
      <c r="L18" s="487">
        <v>7.2499999999999995E-2</v>
      </c>
      <c r="M18" s="488">
        <v>105</v>
      </c>
      <c r="N18" s="489">
        <v>100.33499999999999</v>
      </c>
      <c r="O18" s="487">
        <v>1.3520000000000001</v>
      </c>
      <c r="P18" s="487">
        <v>41.865000000000002</v>
      </c>
      <c r="Q18" s="488">
        <v>0.47399999999999998</v>
      </c>
    </row>
    <row r="19" spans="1:36" s="28" customFormat="1" ht="20.100000000000001" customHeight="1" x14ac:dyDescent="0.35">
      <c r="A19" s="339">
        <v>214</v>
      </c>
      <c r="B19" s="100" t="s">
        <v>179</v>
      </c>
      <c r="C19" s="70"/>
      <c r="D19" s="71"/>
      <c r="E19" s="475">
        <v>100</v>
      </c>
      <c r="F19" s="518">
        <v>10.47</v>
      </c>
      <c r="G19" s="519">
        <v>10.23</v>
      </c>
      <c r="H19" s="477">
        <v>7.67</v>
      </c>
      <c r="I19" s="475">
        <v>196.25</v>
      </c>
      <c r="J19" s="511"/>
      <c r="K19" s="595">
        <v>7.26</v>
      </c>
      <c r="L19" s="487">
        <v>0.17</v>
      </c>
      <c r="M19" s="488">
        <v>16</v>
      </c>
      <c r="N19" s="489">
        <v>124</v>
      </c>
      <c r="O19" s="487">
        <v>10.199999999999999</v>
      </c>
      <c r="P19" s="487">
        <v>117.122</v>
      </c>
      <c r="Q19" s="488">
        <v>0.94799999999999995</v>
      </c>
    </row>
    <row r="20" spans="1:36" s="28" customFormat="1" ht="20.100000000000001" customHeight="1" x14ac:dyDescent="0.35">
      <c r="A20" s="239">
        <v>240</v>
      </c>
      <c r="B20" s="100" t="s">
        <v>180</v>
      </c>
      <c r="C20" s="71"/>
      <c r="D20" s="63"/>
      <c r="E20" s="475">
        <v>150</v>
      </c>
      <c r="F20" s="518">
        <v>0.33</v>
      </c>
      <c r="G20" s="297">
        <v>0.02</v>
      </c>
      <c r="H20" s="477">
        <v>13.83</v>
      </c>
      <c r="I20" s="475">
        <v>85</v>
      </c>
      <c r="J20" s="511"/>
      <c r="K20" s="595">
        <v>0.3</v>
      </c>
      <c r="L20" s="487">
        <v>1.5E-3</v>
      </c>
      <c r="M20" s="488"/>
      <c r="N20" s="489">
        <v>23.864999999999998</v>
      </c>
      <c r="O20" s="487">
        <v>2.5</v>
      </c>
      <c r="P20" s="487">
        <v>11.5</v>
      </c>
      <c r="Q20" s="488">
        <v>3.5999999999999997E-2</v>
      </c>
    </row>
    <row r="21" spans="1:36" s="28" customFormat="1" ht="20.100000000000001" customHeight="1" x14ac:dyDescent="0.35">
      <c r="A21" s="239" t="s">
        <v>69</v>
      </c>
      <c r="B21" s="132" t="s">
        <v>18</v>
      </c>
      <c r="C21" s="588"/>
      <c r="D21" s="73"/>
      <c r="E21" s="482">
        <v>40</v>
      </c>
      <c r="F21" s="479">
        <v>1.98</v>
      </c>
      <c r="G21" s="480">
        <v>0.36</v>
      </c>
      <c r="H21" s="481">
        <v>10.02</v>
      </c>
      <c r="I21" s="482">
        <v>52</v>
      </c>
      <c r="J21" s="511"/>
      <c r="K21" s="595"/>
      <c r="L21" s="487">
        <v>0.03</v>
      </c>
      <c r="M21" s="488"/>
      <c r="N21" s="489">
        <v>11.5</v>
      </c>
      <c r="O21" s="487">
        <v>5.4</v>
      </c>
      <c r="P21" s="487">
        <v>53</v>
      </c>
      <c r="Q21" s="488">
        <v>1.55</v>
      </c>
    </row>
    <row r="22" spans="1:36" s="28" customFormat="1" ht="20.100000000000001" customHeight="1" thickBot="1" x14ac:dyDescent="0.4">
      <c r="A22" s="339" t="s">
        <v>69</v>
      </c>
      <c r="B22" s="132" t="s">
        <v>31</v>
      </c>
      <c r="C22" s="589"/>
      <c r="D22" s="73"/>
      <c r="E22" s="482">
        <v>30</v>
      </c>
      <c r="F22" s="479">
        <v>2.37</v>
      </c>
      <c r="G22" s="480">
        <v>0.3</v>
      </c>
      <c r="H22" s="481">
        <v>14.49</v>
      </c>
      <c r="I22" s="482">
        <v>71</v>
      </c>
      <c r="J22" s="511"/>
      <c r="K22" s="598"/>
      <c r="L22" s="483"/>
      <c r="M22" s="484"/>
      <c r="N22" s="485">
        <v>6.9</v>
      </c>
      <c r="O22" s="483">
        <v>7.6</v>
      </c>
      <c r="P22" s="483">
        <v>14.1</v>
      </c>
      <c r="Q22" s="484">
        <v>0.33</v>
      </c>
    </row>
    <row r="23" spans="1:36" s="28" customFormat="1" ht="20.100000000000001" customHeight="1" thickBot="1" x14ac:dyDescent="0.4">
      <c r="A23" s="334"/>
      <c r="B23" s="65"/>
      <c r="C23" s="562"/>
      <c r="D23" s="562" t="s">
        <v>12</v>
      </c>
      <c r="E23" s="66">
        <f>E17+E18+E19+E20+E21+E22</f>
        <v>570</v>
      </c>
      <c r="F23" s="495">
        <f>SUM(F17:F22)</f>
        <v>17.240000000000002</v>
      </c>
      <c r="G23" s="495">
        <f>SUM(G17:G22)</f>
        <v>19.38</v>
      </c>
      <c r="H23" s="495">
        <f>SUM(H17:H22)</f>
        <v>56.389999999999993</v>
      </c>
      <c r="I23" s="64">
        <f>SUM(I17:I22)</f>
        <v>490</v>
      </c>
      <c r="J23" s="496">
        <v>0.35</v>
      </c>
      <c r="K23" s="165">
        <f t="shared" ref="K23:Q23" si="2">SUM(K17:K22)</f>
        <v>26.169999999999998</v>
      </c>
      <c r="L23" s="165">
        <f t="shared" si="2"/>
        <v>0.28090000000000004</v>
      </c>
      <c r="M23" s="165">
        <f t="shared" si="2"/>
        <v>157.5</v>
      </c>
      <c r="N23" s="165">
        <f t="shared" si="2"/>
        <v>280</v>
      </c>
      <c r="O23" s="165">
        <f t="shared" si="2"/>
        <v>28</v>
      </c>
      <c r="P23" s="165">
        <f t="shared" si="2"/>
        <v>245</v>
      </c>
      <c r="Q23" s="64">
        <f t="shared" si="2"/>
        <v>3.5</v>
      </c>
    </row>
    <row r="24" spans="1:36" s="28" customFormat="1" ht="20.100000000000001" customHeight="1" thickBot="1" x14ac:dyDescent="0.4">
      <c r="A24" s="334"/>
      <c r="B24" s="1217" t="s">
        <v>1</v>
      </c>
      <c r="C24" s="567"/>
      <c r="D24" s="568"/>
      <c r="E24" s="555"/>
      <c r="F24" s="569"/>
      <c r="G24" s="569"/>
      <c r="H24" s="569"/>
      <c r="I24" s="555"/>
      <c r="J24" s="511"/>
      <c r="K24" s="859"/>
      <c r="L24" s="515"/>
      <c r="M24" s="516"/>
      <c r="N24" s="513"/>
      <c r="O24" s="515"/>
      <c r="P24" s="515"/>
      <c r="Q24" s="516"/>
    </row>
    <row r="25" spans="1:36" s="28" customFormat="1" ht="20.100000000000001" customHeight="1" x14ac:dyDescent="0.35">
      <c r="A25" s="339">
        <v>489</v>
      </c>
      <c r="B25" s="140" t="s">
        <v>54</v>
      </c>
      <c r="C25" s="71"/>
      <c r="D25" s="63"/>
      <c r="E25" s="475">
        <v>50</v>
      </c>
      <c r="F25" s="476">
        <v>3.23</v>
      </c>
      <c r="G25" s="297">
        <v>4.0999999999999996</v>
      </c>
      <c r="H25" s="477">
        <v>17.39</v>
      </c>
      <c r="I25" s="475">
        <v>125</v>
      </c>
      <c r="J25" s="511"/>
      <c r="K25" s="595">
        <v>0.25</v>
      </c>
      <c r="L25" s="487">
        <v>0.06</v>
      </c>
      <c r="M25" s="488">
        <v>35.5</v>
      </c>
      <c r="N25" s="489">
        <v>8.5500000000000007</v>
      </c>
      <c r="O25" s="487">
        <v>1.103</v>
      </c>
      <c r="P25" s="487">
        <v>12.35</v>
      </c>
      <c r="Q25" s="488">
        <v>0.91</v>
      </c>
      <c r="T25" s="330"/>
      <c r="U25" s="100"/>
      <c r="V25" s="102"/>
      <c r="W25" s="110"/>
      <c r="X25" s="111"/>
      <c r="Y25" s="112"/>
      <c r="Z25" s="113"/>
      <c r="AA25" s="114"/>
      <c r="AB25" s="111"/>
      <c r="AC25" s="98"/>
      <c r="AD25" s="340"/>
      <c r="AE25" s="242"/>
      <c r="AF25" s="248"/>
      <c r="AG25" s="265"/>
      <c r="AH25" s="242"/>
      <c r="AI25" s="242"/>
      <c r="AJ25" s="248"/>
    </row>
    <row r="26" spans="1:36" s="28" customFormat="1" ht="20.100000000000001" customHeight="1" x14ac:dyDescent="0.35">
      <c r="A26" s="339">
        <v>251</v>
      </c>
      <c r="B26" s="100" t="s">
        <v>156</v>
      </c>
      <c r="C26" s="71"/>
      <c r="D26" s="63"/>
      <c r="E26" s="475">
        <v>150</v>
      </c>
      <c r="F26" s="476">
        <v>4.58</v>
      </c>
      <c r="G26" s="297">
        <v>4.08</v>
      </c>
      <c r="H26" s="477">
        <v>7.58</v>
      </c>
      <c r="I26" s="475">
        <v>85</v>
      </c>
      <c r="J26" s="511"/>
      <c r="K26" s="595">
        <v>2.0499999999999998</v>
      </c>
      <c r="L26" s="487">
        <v>0.06</v>
      </c>
      <c r="M26" s="488">
        <v>32</v>
      </c>
      <c r="N26" s="489">
        <v>111.45</v>
      </c>
      <c r="O26" s="487">
        <v>10.9</v>
      </c>
      <c r="P26" s="487">
        <v>92.65</v>
      </c>
      <c r="Q26" s="488">
        <v>0.59</v>
      </c>
    </row>
    <row r="27" spans="1:36" s="28" customFormat="1" ht="20.100000000000001" customHeight="1" thickBot="1" x14ac:dyDescent="0.4">
      <c r="A27" s="339"/>
      <c r="B27" s="100"/>
      <c r="C27" s="71"/>
      <c r="D27" s="73"/>
      <c r="E27" s="482"/>
      <c r="F27" s="479"/>
      <c r="G27" s="480"/>
      <c r="H27" s="481"/>
      <c r="I27" s="482"/>
      <c r="J27" s="83"/>
      <c r="K27" s="598"/>
      <c r="L27" s="483"/>
      <c r="M27" s="484"/>
      <c r="N27" s="485"/>
      <c r="O27" s="483"/>
      <c r="P27" s="483"/>
      <c r="Q27" s="484"/>
    </row>
    <row r="28" spans="1:36" s="28" customFormat="1" ht="20.100000000000001" customHeight="1" thickBot="1" x14ac:dyDescent="0.45">
      <c r="A28" s="334"/>
      <c r="B28" s="93"/>
      <c r="C28" s="84"/>
      <c r="D28" s="538" t="s">
        <v>12</v>
      </c>
      <c r="E28" s="64">
        <f>E27+E26+E25</f>
        <v>200</v>
      </c>
      <c r="F28" s="495">
        <f>SUM(F25:F27)</f>
        <v>7.8100000000000005</v>
      </c>
      <c r="G28" s="495">
        <f>SUM(G25:G27)</f>
        <v>8.18</v>
      </c>
      <c r="H28" s="495">
        <f>SUM(H25:H27)</f>
        <v>24.97</v>
      </c>
      <c r="I28" s="64">
        <f>SUM(I25:I27)</f>
        <v>210</v>
      </c>
      <c r="J28" s="666">
        <v>0.15</v>
      </c>
      <c r="K28" s="165">
        <f t="shared" ref="K28:Q28" si="3">SUM(K25:K27)</f>
        <v>2.2999999999999998</v>
      </c>
      <c r="L28" s="165">
        <f t="shared" si="3"/>
        <v>0.12</v>
      </c>
      <c r="M28" s="165">
        <f t="shared" si="3"/>
        <v>67.5</v>
      </c>
      <c r="N28" s="165">
        <f t="shared" si="3"/>
        <v>120</v>
      </c>
      <c r="O28" s="165">
        <f t="shared" si="3"/>
        <v>12.003</v>
      </c>
      <c r="P28" s="165">
        <f t="shared" si="3"/>
        <v>105</v>
      </c>
      <c r="Q28" s="64">
        <f t="shared" si="3"/>
        <v>1.5</v>
      </c>
      <c r="U28" s="421"/>
    </row>
    <row r="29" spans="1:36" s="28" customFormat="1" ht="20.100000000000001" customHeight="1" thickBot="1" x14ac:dyDescent="0.4">
      <c r="A29" s="334"/>
      <c r="B29" s="1217" t="s">
        <v>26</v>
      </c>
      <c r="C29" s="567"/>
      <c r="D29" s="568"/>
      <c r="E29" s="555"/>
      <c r="F29" s="569"/>
      <c r="G29" s="569"/>
      <c r="H29" s="569"/>
      <c r="I29" s="555"/>
      <c r="J29" s="511"/>
      <c r="K29" s="859"/>
      <c r="L29" s="515"/>
      <c r="M29" s="516"/>
      <c r="N29" s="513"/>
      <c r="O29" s="515"/>
      <c r="P29" s="515"/>
      <c r="Q29" s="516"/>
    </row>
    <row r="30" spans="1:36" s="28" customFormat="1" ht="20.100000000000001" customHeight="1" x14ac:dyDescent="0.35">
      <c r="A30" s="334">
        <v>14</v>
      </c>
      <c r="B30" s="140" t="s">
        <v>182</v>
      </c>
      <c r="C30" s="71"/>
      <c r="D30" s="63"/>
      <c r="E30" s="475">
        <v>60</v>
      </c>
      <c r="F30" s="476">
        <v>6.59</v>
      </c>
      <c r="G30" s="297">
        <v>8.5500000000000007</v>
      </c>
      <c r="H30" s="477">
        <v>11.41</v>
      </c>
      <c r="I30" s="475">
        <v>108.33</v>
      </c>
      <c r="J30" s="511"/>
      <c r="K30" s="595">
        <v>4.92</v>
      </c>
      <c r="L30" s="487">
        <v>7.8E-2</v>
      </c>
      <c r="M30" s="488">
        <v>92.3</v>
      </c>
      <c r="N30" s="489">
        <v>160.22</v>
      </c>
      <c r="O30" s="487">
        <v>5.82</v>
      </c>
      <c r="P30" s="487">
        <v>140.255</v>
      </c>
      <c r="Q30" s="488">
        <v>1</v>
      </c>
    </row>
    <row r="31" spans="1:36" s="28" customFormat="1" ht="20.100000000000001" customHeight="1" x14ac:dyDescent="0.35">
      <c r="A31" s="334">
        <v>142</v>
      </c>
      <c r="B31" s="100" t="s">
        <v>181</v>
      </c>
      <c r="C31" s="71"/>
      <c r="D31" s="63"/>
      <c r="E31" s="475">
        <v>130</v>
      </c>
      <c r="F31" s="476">
        <v>7.0000000000000007E-2</v>
      </c>
      <c r="G31" s="297">
        <v>0.01</v>
      </c>
      <c r="H31" s="477">
        <v>7.1</v>
      </c>
      <c r="I31" s="475">
        <v>29</v>
      </c>
      <c r="J31" s="511"/>
      <c r="K31" s="595">
        <v>3.04</v>
      </c>
      <c r="L31" s="487"/>
      <c r="M31" s="488"/>
      <c r="N31" s="489">
        <v>9.4</v>
      </c>
      <c r="O31" s="487">
        <v>1.3</v>
      </c>
      <c r="P31" s="487">
        <v>2.4</v>
      </c>
      <c r="Q31" s="488">
        <v>0.32</v>
      </c>
    </row>
    <row r="32" spans="1:36" s="28" customFormat="1" ht="20.100000000000001" customHeight="1" x14ac:dyDescent="0.35">
      <c r="A32" s="334">
        <v>260</v>
      </c>
      <c r="B32" s="100" t="s">
        <v>27</v>
      </c>
      <c r="C32" s="71"/>
      <c r="D32" s="73"/>
      <c r="E32" s="482">
        <v>180</v>
      </c>
      <c r="F32" s="479">
        <v>0.6</v>
      </c>
      <c r="G32" s="480">
        <v>0.3</v>
      </c>
      <c r="H32" s="481">
        <v>42.1</v>
      </c>
      <c r="I32" s="482">
        <v>141.66999999999999</v>
      </c>
      <c r="J32" s="511"/>
      <c r="K32" s="595">
        <v>5.36</v>
      </c>
      <c r="L32" s="487">
        <v>0.123</v>
      </c>
      <c r="M32" s="488">
        <v>20.2</v>
      </c>
      <c r="N32" s="489">
        <v>23.48</v>
      </c>
      <c r="O32" s="487">
        <v>3.08</v>
      </c>
      <c r="P32" s="487">
        <v>18.245000000000001</v>
      </c>
      <c r="Q32" s="488">
        <v>1.1499999999999999</v>
      </c>
    </row>
    <row r="33" spans="1:23" s="28" customFormat="1" ht="20.100000000000001" customHeight="1" thickBot="1" x14ac:dyDescent="0.4">
      <c r="A33" s="334" t="s">
        <v>69</v>
      </c>
      <c r="B33" s="132" t="s">
        <v>31</v>
      </c>
      <c r="C33" s="589"/>
      <c r="D33" s="73"/>
      <c r="E33" s="482">
        <v>30</v>
      </c>
      <c r="F33" s="479">
        <v>2.37</v>
      </c>
      <c r="G33" s="480">
        <v>0.3</v>
      </c>
      <c r="H33" s="481">
        <v>14.49</v>
      </c>
      <c r="I33" s="482">
        <v>71</v>
      </c>
      <c r="J33" s="511"/>
      <c r="K33" s="598"/>
      <c r="L33" s="483"/>
      <c r="M33" s="484"/>
      <c r="N33" s="485">
        <v>6.9</v>
      </c>
      <c r="O33" s="483">
        <v>9.9</v>
      </c>
      <c r="P33" s="483">
        <v>14.1</v>
      </c>
      <c r="Q33" s="484">
        <v>0.33</v>
      </c>
    </row>
    <row r="34" spans="1:23" s="28" customFormat="1" ht="20.100000000000001" customHeight="1" thickBot="1" x14ac:dyDescent="0.4">
      <c r="A34" s="334"/>
      <c r="B34" s="93"/>
      <c r="C34" s="84"/>
      <c r="D34" s="67" t="s">
        <v>12</v>
      </c>
      <c r="E34" s="85">
        <f>E33+E32+E31+E30</f>
        <v>400</v>
      </c>
      <c r="F34" s="530">
        <f>SUM(F30:F33)</f>
        <v>9.629999999999999</v>
      </c>
      <c r="G34" s="530">
        <f>SUM(G30:G33)</f>
        <v>9.1600000000000019</v>
      </c>
      <c r="H34" s="530">
        <f>SUM(H30:H33)</f>
        <v>75.099999999999994</v>
      </c>
      <c r="I34" s="85">
        <f>SUM(I30:I33)</f>
        <v>350</v>
      </c>
      <c r="J34" s="528">
        <v>0.25</v>
      </c>
      <c r="K34" s="165">
        <f t="shared" ref="K34:Q34" si="4">SUM(K30:K33)</f>
        <v>13.32</v>
      </c>
      <c r="L34" s="165">
        <f t="shared" si="4"/>
        <v>0.20100000000000001</v>
      </c>
      <c r="M34" s="165">
        <f t="shared" si="4"/>
        <v>112.5</v>
      </c>
      <c r="N34" s="165">
        <f t="shared" si="4"/>
        <v>200</v>
      </c>
      <c r="O34" s="165">
        <f t="shared" si="4"/>
        <v>20.100000000000001</v>
      </c>
      <c r="P34" s="165">
        <f t="shared" si="4"/>
        <v>175</v>
      </c>
      <c r="Q34" s="64">
        <f t="shared" si="4"/>
        <v>2.8</v>
      </c>
    </row>
    <row r="35" spans="1:23" s="28" customFormat="1" ht="20.100000000000001" customHeight="1" thickBot="1" x14ac:dyDescent="0.4">
      <c r="A35" s="18"/>
      <c r="B35" s="93"/>
      <c r="C35" s="84"/>
      <c r="D35" s="84"/>
      <c r="E35" s="64"/>
      <c r="F35" s="495"/>
      <c r="G35" s="495"/>
      <c r="H35" s="1324"/>
      <c r="I35" s="85" t="s">
        <v>13</v>
      </c>
      <c r="J35" s="532" t="s">
        <v>14</v>
      </c>
      <c r="K35" s="1325"/>
      <c r="L35" s="969"/>
      <c r="M35" s="1326"/>
      <c r="N35" s="969"/>
      <c r="O35" s="967"/>
      <c r="P35" s="967"/>
      <c r="Q35" s="968"/>
    </row>
    <row r="36" spans="1:23" s="28" customFormat="1" ht="20.100000000000001" customHeight="1" thickBot="1" x14ac:dyDescent="0.4">
      <c r="A36" s="18"/>
      <c r="B36" s="65"/>
      <c r="C36" s="562"/>
      <c r="D36" s="495" t="s">
        <v>20</v>
      </c>
      <c r="E36" s="1327">
        <f>E12+E15+E23+E28+E34</f>
        <v>1620</v>
      </c>
      <c r="F36" s="544">
        <f t="shared" ref="F36:Q36" si="5">F12+F15+F23+F28+F34</f>
        <v>42.004999999999995</v>
      </c>
      <c r="G36" s="544">
        <f t="shared" si="5"/>
        <v>47</v>
      </c>
      <c r="H36" s="1328">
        <f t="shared" si="5"/>
        <v>203</v>
      </c>
      <c r="I36" s="546">
        <f t="shared" si="5"/>
        <v>1400</v>
      </c>
      <c r="J36" s="1329">
        <f t="shared" si="5"/>
        <v>1</v>
      </c>
      <c r="K36" s="871">
        <f t="shared" si="5"/>
        <v>44.995000000000005</v>
      </c>
      <c r="L36" s="871">
        <f t="shared" si="5"/>
        <v>0.80190000000000006</v>
      </c>
      <c r="M36" s="871">
        <f t="shared" si="5"/>
        <v>450</v>
      </c>
      <c r="N36" s="871">
        <f t="shared" si="5"/>
        <v>800</v>
      </c>
      <c r="O36" s="871">
        <f t="shared" si="5"/>
        <v>80.103000000000009</v>
      </c>
      <c r="P36" s="871">
        <f t="shared" si="5"/>
        <v>700.1</v>
      </c>
      <c r="Q36" s="507">
        <f t="shared" si="5"/>
        <v>10</v>
      </c>
    </row>
    <row r="37" spans="1:23" s="28" customFormat="1" ht="20.100000000000001" customHeight="1" thickBot="1" x14ac:dyDescent="0.4">
      <c r="A37" s="18"/>
      <c r="B37" s="243"/>
      <c r="C37" s="25"/>
      <c r="D37" s="25"/>
      <c r="E37" s="558"/>
      <c r="F37" s="558"/>
      <c r="G37" s="504"/>
      <c r="H37" s="504"/>
      <c r="I37" s="550"/>
      <c r="J37" s="862"/>
      <c r="K37" s="1243"/>
      <c r="L37" s="1243"/>
      <c r="M37" s="1012"/>
      <c r="N37" s="1012"/>
      <c r="O37" s="1012"/>
      <c r="P37" s="1012"/>
      <c r="Q37" s="1012"/>
    </row>
    <row r="38" spans="1:23" s="342" customFormat="1" ht="20.100000000000001" customHeight="1" thickBot="1" x14ac:dyDescent="0.4">
      <c r="A38" s="53"/>
      <c r="B38" s="90"/>
      <c r="C38" s="582"/>
      <c r="D38" s="582"/>
      <c r="E38" s="558"/>
      <c r="F38" s="1243"/>
      <c r="G38" s="1243"/>
      <c r="H38" s="1243"/>
      <c r="I38" s="1243"/>
      <c r="J38" s="1243"/>
      <c r="K38" s="1243"/>
      <c r="L38" s="1243"/>
      <c r="M38" s="1243"/>
      <c r="N38" s="1243"/>
      <c r="O38" s="1243"/>
      <c r="P38" s="1243"/>
      <c r="Q38" s="1221"/>
      <c r="R38" s="198"/>
      <c r="S38" s="198"/>
      <c r="T38" s="198"/>
      <c r="U38" s="198"/>
      <c r="V38" s="198"/>
      <c r="W38" s="198"/>
    </row>
    <row r="39" spans="1:23" s="28" customFormat="1" ht="20.100000000000001" customHeight="1" thickBot="1" x14ac:dyDescent="0.4">
      <c r="A39" s="343"/>
      <c r="B39" s="171"/>
      <c r="C39" s="1222"/>
      <c r="D39" s="1222"/>
      <c r="E39" s="1222"/>
      <c r="F39" s="1222"/>
      <c r="G39" s="1222"/>
      <c r="H39" s="1222"/>
      <c r="I39" s="1222"/>
      <c r="J39" s="1222"/>
      <c r="K39" s="1222"/>
      <c r="L39" s="1243"/>
      <c r="M39" s="1012"/>
      <c r="N39" s="1012"/>
      <c r="O39" s="1012"/>
      <c r="P39" s="1012"/>
      <c r="Q39" s="1012"/>
    </row>
    <row r="40" spans="1:23" s="28" customFormat="1" ht="30" customHeight="1" thickBot="1" x14ac:dyDescent="0.45">
      <c r="A40" s="18"/>
      <c r="B40" s="762" t="s">
        <v>86</v>
      </c>
      <c r="C40" s="582"/>
      <c r="D40" s="582"/>
      <c r="E40" s="549" t="s">
        <v>4</v>
      </c>
      <c r="F40" s="1223" t="s">
        <v>9</v>
      </c>
      <c r="G40" s="1224"/>
      <c r="H40" s="1225"/>
      <c r="I40" s="1226" t="s">
        <v>10</v>
      </c>
      <c r="J40" s="570"/>
      <c r="K40" s="1223" t="s">
        <v>16</v>
      </c>
      <c r="L40" s="1224"/>
      <c r="M40" s="1225"/>
      <c r="N40" s="1227"/>
      <c r="O40" s="550" t="s">
        <v>70</v>
      </c>
      <c r="P40" s="1228"/>
      <c r="Q40" s="1215"/>
    </row>
    <row r="41" spans="1:23" s="28" customFormat="1" ht="30" customHeight="1" thickBot="1" x14ac:dyDescent="0.45">
      <c r="A41" s="49"/>
      <c r="B41" s="1164" t="s">
        <v>77</v>
      </c>
      <c r="C41" s="550"/>
      <c r="D41" s="582"/>
      <c r="E41" s="549" t="s">
        <v>5</v>
      </c>
      <c r="F41" s="1230" t="s">
        <v>6</v>
      </c>
      <c r="G41" s="1226" t="s">
        <v>7</v>
      </c>
      <c r="H41" s="570" t="s">
        <v>8</v>
      </c>
      <c r="I41" s="549" t="s">
        <v>11</v>
      </c>
      <c r="J41" s="1226"/>
      <c r="K41" s="609" t="s">
        <v>17</v>
      </c>
      <c r="L41" s="1319" t="s">
        <v>63</v>
      </c>
      <c r="M41" s="1320" t="s">
        <v>64</v>
      </c>
      <c r="N41" s="1321" t="s">
        <v>65</v>
      </c>
      <c r="O41" s="1319" t="s">
        <v>67</v>
      </c>
      <c r="P41" s="1322" t="s">
        <v>66</v>
      </c>
      <c r="Q41" s="1323" t="s">
        <v>68</v>
      </c>
    </row>
    <row r="42" spans="1:23" s="28" customFormat="1" ht="20.100000000000001" customHeight="1" thickBot="1" x14ac:dyDescent="0.4">
      <c r="A42" s="92"/>
      <c r="B42" s="327" t="s">
        <v>2</v>
      </c>
      <c r="C42" s="67"/>
      <c r="D42" s="568"/>
      <c r="E42" s="555"/>
      <c r="F42" s="857"/>
      <c r="G42" s="857"/>
      <c r="H42" s="857"/>
      <c r="I42" s="572"/>
      <c r="J42" s="478"/>
      <c r="K42" s="863"/>
      <c r="L42" s="1330"/>
      <c r="M42" s="1330"/>
      <c r="N42" s="1330"/>
      <c r="O42" s="1330"/>
      <c r="P42" s="1330"/>
      <c r="Q42" s="1331"/>
      <c r="V42" s="56"/>
    </row>
    <row r="43" spans="1:23" s="28" customFormat="1" ht="20.100000000000001" customHeight="1" thickBot="1" x14ac:dyDescent="0.4">
      <c r="A43" s="329"/>
      <c r="B43" s="998" t="s">
        <v>36</v>
      </c>
      <c r="C43" s="1107"/>
      <c r="D43" s="589"/>
      <c r="E43" s="475">
        <v>180</v>
      </c>
      <c r="F43" s="476">
        <v>2.37</v>
      </c>
      <c r="G43" s="297">
        <v>5.9</v>
      </c>
      <c r="H43" s="477">
        <v>30.21</v>
      </c>
      <c r="I43" s="475">
        <v>154.91999999999999</v>
      </c>
      <c r="J43" s="478"/>
      <c r="K43" s="595"/>
      <c r="L43" s="483">
        <v>8.6999999999999994E-2</v>
      </c>
      <c r="M43" s="484">
        <v>72</v>
      </c>
      <c r="N43" s="485">
        <v>34.799999999999997</v>
      </c>
      <c r="O43" s="483">
        <v>22.69</v>
      </c>
      <c r="P43" s="483">
        <v>51.65</v>
      </c>
      <c r="Q43" s="484">
        <v>1.0900000000000001</v>
      </c>
      <c r="V43" s="349"/>
    </row>
    <row r="44" spans="1:23" s="28" customFormat="1" ht="20.100000000000001" customHeight="1" x14ac:dyDescent="0.35">
      <c r="A44" s="330"/>
      <c r="B44" s="1103" t="s">
        <v>46</v>
      </c>
      <c r="C44" s="1104"/>
      <c r="D44" s="1104"/>
      <c r="E44" s="486" t="s">
        <v>50</v>
      </c>
      <c r="F44" s="476">
        <v>3.88</v>
      </c>
      <c r="G44" s="297">
        <v>5.86</v>
      </c>
      <c r="H44" s="477">
        <v>13.46</v>
      </c>
      <c r="I44" s="475">
        <v>114.08</v>
      </c>
      <c r="J44" s="478"/>
      <c r="K44" s="595">
        <v>3.5000000000000003E-2</v>
      </c>
      <c r="L44" s="487">
        <v>3.5000000000000003E-2</v>
      </c>
      <c r="M44" s="488">
        <v>35.5</v>
      </c>
      <c r="N44" s="489">
        <v>23.1</v>
      </c>
      <c r="O44" s="487">
        <v>0.875</v>
      </c>
      <c r="P44" s="487">
        <v>35.5</v>
      </c>
      <c r="Q44" s="488">
        <v>0.88</v>
      </c>
    </row>
    <row r="45" spans="1:23" s="28" customFormat="1" ht="20.100000000000001" customHeight="1" thickBot="1" x14ac:dyDescent="0.4">
      <c r="A45" s="330"/>
      <c r="B45" s="100" t="s">
        <v>23</v>
      </c>
      <c r="C45" s="71"/>
      <c r="D45" s="73"/>
      <c r="E45" s="482">
        <v>180</v>
      </c>
      <c r="F45" s="479">
        <v>2.85</v>
      </c>
      <c r="G45" s="480">
        <v>2.41</v>
      </c>
      <c r="H45" s="481">
        <v>14.36</v>
      </c>
      <c r="I45" s="482">
        <v>91</v>
      </c>
      <c r="J45" s="478"/>
      <c r="K45" s="598">
        <v>1.17</v>
      </c>
      <c r="L45" s="483">
        <v>0.04</v>
      </c>
      <c r="M45" s="484">
        <v>18</v>
      </c>
      <c r="N45" s="485">
        <v>113.2</v>
      </c>
      <c r="O45" s="483">
        <v>12.6</v>
      </c>
      <c r="P45" s="483">
        <v>81</v>
      </c>
      <c r="Q45" s="484">
        <v>0.12</v>
      </c>
    </row>
    <row r="46" spans="1:23" s="28" customFormat="1" ht="20.100000000000001" customHeight="1" thickBot="1" x14ac:dyDescent="0.4">
      <c r="A46" s="98"/>
      <c r="B46" s="65"/>
      <c r="C46" s="562"/>
      <c r="D46" s="562" t="s">
        <v>12</v>
      </c>
      <c r="E46" s="64">
        <f>E45+E44+E43</f>
        <v>400</v>
      </c>
      <c r="F46" s="497">
        <f>F45+F44+F43</f>
        <v>9.1000000000000014</v>
      </c>
      <c r="G46" s="536">
        <f>G45+G44+G43</f>
        <v>14.17</v>
      </c>
      <c r="H46" s="537">
        <f>H45+H44+H43</f>
        <v>58.03</v>
      </c>
      <c r="I46" s="64">
        <f>I45+I44+I43</f>
        <v>360</v>
      </c>
      <c r="J46" s="666">
        <v>0.2</v>
      </c>
      <c r="K46" s="510">
        <f>K45+K44+K43</f>
        <v>1.2049999999999998</v>
      </c>
      <c r="L46" s="165">
        <f t="shared" ref="L46:Q46" si="6">L45+L44+L43</f>
        <v>0.16200000000000001</v>
      </c>
      <c r="M46" s="165">
        <f t="shared" si="6"/>
        <v>125.5</v>
      </c>
      <c r="N46" s="165">
        <f t="shared" si="6"/>
        <v>171.10000000000002</v>
      </c>
      <c r="O46" s="165">
        <f t="shared" si="6"/>
        <v>36.164999999999999</v>
      </c>
      <c r="P46" s="165">
        <f t="shared" si="6"/>
        <v>168.15</v>
      </c>
      <c r="Q46" s="64">
        <f t="shared" si="6"/>
        <v>2.09</v>
      </c>
    </row>
    <row r="47" spans="1:23" s="28" customFormat="1" ht="20.100000000000001" customHeight="1" thickBot="1" x14ac:dyDescent="0.4">
      <c r="A47" s="98"/>
      <c r="B47" s="327" t="s">
        <v>22</v>
      </c>
      <c r="C47" s="568"/>
      <c r="D47" s="568"/>
      <c r="E47" s="555"/>
      <c r="F47" s="864"/>
      <c r="G47" s="865"/>
      <c r="H47" s="866"/>
      <c r="I47" s="555"/>
      <c r="J47" s="478"/>
      <c r="K47" s="867"/>
      <c r="L47" s="868"/>
      <c r="M47" s="868"/>
      <c r="N47" s="868"/>
      <c r="O47" s="868"/>
      <c r="P47" s="869"/>
      <c r="Q47" s="870"/>
    </row>
    <row r="48" spans="1:23" s="28" customFormat="1" ht="20.100000000000001" customHeight="1" thickBot="1" x14ac:dyDescent="0.4">
      <c r="A48" s="330"/>
      <c r="B48" s="115" t="s">
        <v>24</v>
      </c>
      <c r="C48" s="568"/>
      <c r="D48" s="568"/>
      <c r="E48" s="66">
        <v>130</v>
      </c>
      <c r="F48" s="495">
        <v>0.18</v>
      </c>
      <c r="G48" s="495"/>
      <c r="H48" s="495">
        <v>14.82</v>
      </c>
      <c r="I48" s="507">
        <v>90</v>
      </c>
      <c r="J48" s="496"/>
      <c r="K48" s="871">
        <v>2.6</v>
      </c>
      <c r="L48" s="165">
        <v>0.04</v>
      </c>
      <c r="M48" s="1089"/>
      <c r="N48" s="165">
        <v>40</v>
      </c>
      <c r="O48" s="536">
        <v>5</v>
      </c>
      <c r="P48" s="536">
        <v>20</v>
      </c>
      <c r="Q48" s="1089">
        <v>0.25</v>
      </c>
      <c r="T48" s="344"/>
      <c r="U48" s="344"/>
      <c r="V48" s="344"/>
    </row>
    <row r="49" spans="1:17" s="28" customFormat="1" ht="20.100000000000001" customHeight="1" thickBot="1" x14ac:dyDescent="0.4">
      <c r="A49" s="98"/>
      <c r="B49" s="65"/>
      <c r="C49" s="562"/>
      <c r="D49" s="562" t="s">
        <v>12</v>
      </c>
      <c r="E49" s="64">
        <v>130</v>
      </c>
      <c r="F49" s="495">
        <f>F48</f>
        <v>0.18</v>
      </c>
      <c r="G49" s="495"/>
      <c r="H49" s="495">
        <f>H48</f>
        <v>14.82</v>
      </c>
      <c r="I49" s="507">
        <f>I48</f>
        <v>90</v>
      </c>
      <c r="J49" s="666">
        <v>0.05</v>
      </c>
      <c r="K49" s="871">
        <f>K48</f>
        <v>2.6</v>
      </c>
      <c r="L49" s="1088">
        <f t="shared" ref="L49:Q49" si="7">L48</f>
        <v>0.04</v>
      </c>
      <c r="M49" s="1088">
        <f t="shared" si="7"/>
        <v>0</v>
      </c>
      <c r="N49" s="1088">
        <f t="shared" si="7"/>
        <v>40</v>
      </c>
      <c r="O49" s="1088">
        <f t="shared" si="7"/>
        <v>5</v>
      </c>
      <c r="P49" s="1088">
        <f t="shared" si="7"/>
        <v>20</v>
      </c>
      <c r="Q49" s="546">
        <f t="shared" si="7"/>
        <v>0.25</v>
      </c>
    </row>
    <row r="50" spans="1:17" s="28" customFormat="1" ht="20.100000000000001" customHeight="1" thickBot="1" x14ac:dyDescent="0.4">
      <c r="A50" s="125"/>
      <c r="B50" s="327" t="s">
        <v>0</v>
      </c>
      <c r="C50" s="567"/>
      <c r="D50" s="568"/>
      <c r="E50" s="872"/>
      <c r="F50" s="873"/>
      <c r="G50" s="874"/>
      <c r="H50" s="875"/>
      <c r="I50" s="872"/>
      <c r="J50" s="511"/>
      <c r="K50" s="876"/>
      <c r="L50" s="877"/>
      <c r="M50" s="877"/>
      <c r="N50" s="877"/>
      <c r="O50" s="877"/>
      <c r="P50" s="877"/>
      <c r="Q50" s="878"/>
    </row>
    <row r="51" spans="1:17" s="28" customFormat="1" ht="20.100000000000001" customHeight="1" x14ac:dyDescent="0.35">
      <c r="A51" s="339"/>
      <c r="B51" s="100" t="s">
        <v>177</v>
      </c>
      <c r="C51" s="70"/>
      <c r="D51" s="71"/>
      <c r="E51" s="475">
        <v>50</v>
      </c>
      <c r="F51" s="476">
        <v>0.7</v>
      </c>
      <c r="G51" s="297">
        <v>4.1660000000000004</v>
      </c>
      <c r="H51" s="477">
        <v>4.5</v>
      </c>
      <c r="I51" s="475">
        <v>43.7</v>
      </c>
      <c r="J51" s="511"/>
      <c r="K51" s="594">
        <v>13.01</v>
      </c>
      <c r="L51" s="487">
        <v>9.4999999999999998E-3</v>
      </c>
      <c r="M51" s="488">
        <v>42.72</v>
      </c>
      <c r="N51" s="489">
        <v>43.4</v>
      </c>
      <c r="O51" s="487">
        <v>5.48</v>
      </c>
      <c r="P51" s="487">
        <v>22.681000000000001</v>
      </c>
      <c r="Q51" s="488">
        <v>0.17</v>
      </c>
    </row>
    <row r="52" spans="1:17" s="28" customFormat="1" ht="20.100000000000001" customHeight="1" x14ac:dyDescent="0.35">
      <c r="A52" s="339"/>
      <c r="B52" s="100" t="s">
        <v>178</v>
      </c>
      <c r="C52" s="70"/>
      <c r="D52" s="71"/>
      <c r="E52" s="475">
        <v>180</v>
      </c>
      <c r="F52" s="476">
        <v>2.8</v>
      </c>
      <c r="G52" s="297">
        <v>7.52</v>
      </c>
      <c r="H52" s="477">
        <v>14.036</v>
      </c>
      <c r="I52" s="475">
        <v>66.239999999999995</v>
      </c>
      <c r="J52" s="511"/>
      <c r="K52" s="594">
        <v>6.74</v>
      </c>
      <c r="L52" s="487">
        <v>8.7999999999999995E-2</v>
      </c>
      <c r="M52" s="488">
        <v>110</v>
      </c>
      <c r="N52" s="489">
        <v>100.33499999999999</v>
      </c>
      <c r="O52" s="487">
        <v>23.92</v>
      </c>
      <c r="P52" s="487">
        <v>61.9</v>
      </c>
      <c r="Q52" s="488">
        <v>0.52</v>
      </c>
    </row>
    <row r="53" spans="1:17" s="28" customFormat="1" ht="20.100000000000001" customHeight="1" x14ac:dyDescent="0.35">
      <c r="A53" s="339"/>
      <c r="B53" s="100" t="s">
        <v>179</v>
      </c>
      <c r="C53" s="70"/>
      <c r="D53" s="71"/>
      <c r="E53" s="475">
        <v>200</v>
      </c>
      <c r="F53" s="476">
        <v>14.35</v>
      </c>
      <c r="G53" s="297">
        <v>12.153</v>
      </c>
      <c r="H53" s="477">
        <v>11.28</v>
      </c>
      <c r="I53" s="475">
        <v>259.5</v>
      </c>
      <c r="J53" s="511"/>
      <c r="K53" s="594">
        <v>8.5</v>
      </c>
      <c r="L53" s="487">
        <v>0.17799999999999999</v>
      </c>
      <c r="M53" s="488">
        <v>22</v>
      </c>
      <c r="N53" s="489">
        <v>136</v>
      </c>
      <c r="O53" s="487">
        <v>56.11</v>
      </c>
      <c r="P53" s="487">
        <v>158.15</v>
      </c>
      <c r="Q53" s="488">
        <v>1.02</v>
      </c>
    </row>
    <row r="54" spans="1:17" s="28" customFormat="1" ht="20.100000000000001" customHeight="1" x14ac:dyDescent="0.35">
      <c r="A54" s="239"/>
      <c r="B54" s="100" t="s">
        <v>180</v>
      </c>
      <c r="C54" s="71"/>
      <c r="D54" s="63"/>
      <c r="E54" s="482">
        <v>180</v>
      </c>
      <c r="F54" s="479">
        <v>0.39</v>
      </c>
      <c r="G54" s="480">
        <v>2.4E-2</v>
      </c>
      <c r="H54" s="481">
        <v>16.596</v>
      </c>
      <c r="I54" s="482">
        <v>102.1</v>
      </c>
      <c r="J54" s="511"/>
      <c r="K54" s="594">
        <v>0.5</v>
      </c>
      <c r="L54" s="487">
        <v>1.6000000000000001E-3</v>
      </c>
      <c r="M54" s="488"/>
      <c r="N54" s="489">
        <v>39.159999999999997</v>
      </c>
      <c r="O54" s="487">
        <v>2.5</v>
      </c>
      <c r="P54" s="487">
        <v>12.8</v>
      </c>
      <c r="Q54" s="488">
        <v>0.05</v>
      </c>
    </row>
    <row r="55" spans="1:17" s="28" customFormat="1" ht="20.100000000000001" customHeight="1" thickBot="1" x14ac:dyDescent="0.4">
      <c r="A55" s="239"/>
      <c r="B55" s="132" t="s">
        <v>18</v>
      </c>
      <c r="C55" s="588"/>
      <c r="D55" s="73"/>
      <c r="E55" s="482">
        <v>50</v>
      </c>
      <c r="F55" s="479">
        <v>2.4700000000000002</v>
      </c>
      <c r="G55" s="480">
        <v>0.45</v>
      </c>
      <c r="H55" s="481">
        <v>12.52</v>
      </c>
      <c r="I55" s="482">
        <v>65</v>
      </c>
      <c r="J55" s="511"/>
      <c r="K55" s="879"/>
      <c r="L55" s="487">
        <v>0.03</v>
      </c>
      <c r="M55" s="488"/>
      <c r="N55" s="489">
        <v>11.5</v>
      </c>
      <c r="O55" s="487">
        <v>5.4</v>
      </c>
      <c r="P55" s="487">
        <v>53</v>
      </c>
      <c r="Q55" s="488">
        <v>1.55</v>
      </c>
    </row>
    <row r="56" spans="1:17" s="28" customFormat="1" ht="20.100000000000001" customHeight="1" thickBot="1" x14ac:dyDescent="0.4">
      <c r="A56" s="339"/>
      <c r="B56" s="132" t="s">
        <v>31</v>
      </c>
      <c r="C56" s="589"/>
      <c r="D56" s="73"/>
      <c r="E56" s="66">
        <v>50</v>
      </c>
      <c r="F56" s="498">
        <v>3.95</v>
      </c>
      <c r="G56" s="498">
        <v>0.5</v>
      </c>
      <c r="H56" s="498">
        <v>19.32</v>
      </c>
      <c r="I56" s="66">
        <v>93.52</v>
      </c>
      <c r="J56" s="496"/>
      <c r="K56" s="510"/>
      <c r="L56" s="483"/>
      <c r="M56" s="484"/>
      <c r="N56" s="485">
        <v>6.9</v>
      </c>
      <c r="O56" s="483">
        <v>7.6</v>
      </c>
      <c r="P56" s="483">
        <v>14.1</v>
      </c>
      <c r="Q56" s="484">
        <v>0.33</v>
      </c>
    </row>
    <row r="57" spans="1:17" s="28" customFormat="1" ht="20.100000000000001" customHeight="1" thickBot="1" x14ac:dyDescent="0.4">
      <c r="A57" s="92"/>
      <c r="B57" s="65"/>
      <c r="C57" s="562"/>
      <c r="D57" s="562" t="s">
        <v>12</v>
      </c>
      <c r="E57" s="64">
        <f>E56+E55+E54+E53+E52+E51</f>
        <v>710</v>
      </c>
      <c r="F57" s="495">
        <f>F56+F55+F54+F53+F52+F51</f>
        <v>24.66</v>
      </c>
      <c r="G57" s="495">
        <f>G56+G55+G54+G53+G52+G51</f>
        <v>24.812999999999999</v>
      </c>
      <c r="H57" s="495">
        <f>H56+H55+H54+H53+H52+H51</f>
        <v>78.251999999999995</v>
      </c>
      <c r="I57" s="64">
        <f>I56+I55+I54+I53+I52+I51</f>
        <v>630.06000000000006</v>
      </c>
      <c r="J57" s="666">
        <v>0.35</v>
      </c>
      <c r="K57" s="510">
        <f>K51+K52+K53+K54</f>
        <v>28.75</v>
      </c>
      <c r="L57" s="165">
        <f t="shared" ref="L57:Q57" si="8">SUM(L51:L56)</f>
        <v>0.30709999999999993</v>
      </c>
      <c r="M57" s="165">
        <f t="shared" si="8"/>
        <v>174.72</v>
      </c>
      <c r="N57" s="165">
        <f t="shared" si="8"/>
        <v>337.29499999999996</v>
      </c>
      <c r="O57" s="165">
        <f t="shared" si="8"/>
        <v>101.01</v>
      </c>
      <c r="P57" s="165">
        <f t="shared" si="8"/>
        <v>322.63100000000003</v>
      </c>
      <c r="Q57" s="64">
        <f t="shared" si="8"/>
        <v>3.64</v>
      </c>
    </row>
    <row r="58" spans="1:17" s="28" customFormat="1" ht="20.100000000000001" customHeight="1" thickBot="1" x14ac:dyDescent="0.4">
      <c r="A58" s="139"/>
      <c r="B58" s="1217" t="s">
        <v>1</v>
      </c>
      <c r="C58" s="567"/>
      <c r="D58" s="568"/>
      <c r="E58" s="872"/>
      <c r="F58" s="873"/>
      <c r="G58" s="874"/>
      <c r="H58" s="875"/>
      <c r="I58" s="872"/>
      <c r="J58" s="511"/>
      <c r="K58" s="876"/>
      <c r="L58" s="877"/>
      <c r="M58" s="877"/>
      <c r="N58" s="877"/>
      <c r="O58" s="877"/>
      <c r="P58" s="877"/>
      <c r="Q58" s="878"/>
    </row>
    <row r="59" spans="1:17" s="28" customFormat="1" ht="20.100000000000001" customHeight="1" x14ac:dyDescent="0.35">
      <c r="A59" s="339"/>
      <c r="B59" s="140" t="s">
        <v>54</v>
      </c>
      <c r="C59" s="71"/>
      <c r="D59" s="63"/>
      <c r="E59" s="475">
        <v>50</v>
      </c>
      <c r="F59" s="476">
        <v>3.23</v>
      </c>
      <c r="G59" s="297">
        <v>4.0999999999999996</v>
      </c>
      <c r="H59" s="477">
        <v>17.39</v>
      </c>
      <c r="I59" s="475">
        <v>125</v>
      </c>
      <c r="J59" s="511"/>
      <c r="K59" s="595">
        <v>0.25</v>
      </c>
      <c r="L59" s="487">
        <v>0.06</v>
      </c>
      <c r="M59" s="488">
        <v>35.5</v>
      </c>
      <c r="N59" s="489">
        <v>8.5500000000000007</v>
      </c>
      <c r="O59" s="487">
        <v>1.103</v>
      </c>
      <c r="P59" s="487">
        <v>12.35</v>
      </c>
      <c r="Q59" s="488">
        <v>0.91</v>
      </c>
    </row>
    <row r="60" spans="1:17" s="28" customFormat="1" ht="20.100000000000001" customHeight="1" thickBot="1" x14ac:dyDescent="0.4">
      <c r="A60" s="339"/>
      <c r="B60" s="100" t="s">
        <v>156</v>
      </c>
      <c r="C60" s="71"/>
      <c r="D60" s="63"/>
      <c r="E60" s="482">
        <v>200</v>
      </c>
      <c r="F60" s="520">
        <v>6.1059999999999999</v>
      </c>
      <c r="G60" s="521">
        <v>5.44</v>
      </c>
      <c r="H60" s="522">
        <v>10.1</v>
      </c>
      <c r="I60" s="482">
        <v>144.97999999999999</v>
      </c>
      <c r="J60" s="523"/>
      <c r="K60" s="882">
        <v>2.52</v>
      </c>
      <c r="L60" s="487">
        <v>7.0000000000000007E-2</v>
      </c>
      <c r="M60" s="488">
        <v>41</v>
      </c>
      <c r="N60" s="489">
        <v>111.45</v>
      </c>
      <c r="O60" s="487">
        <v>10.9</v>
      </c>
      <c r="P60" s="487">
        <v>92.65</v>
      </c>
      <c r="Q60" s="488">
        <v>0.59</v>
      </c>
    </row>
    <row r="61" spans="1:17" s="28" customFormat="1" ht="20.100000000000001" customHeight="1" thickBot="1" x14ac:dyDescent="0.4">
      <c r="A61" s="99"/>
      <c r="B61" s="100"/>
      <c r="C61" s="71"/>
      <c r="D61" s="73"/>
      <c r="E61" s="524"/>
      <c r="F61" s="525"/>
      <c r="G61" s="525"/>
      <c r="H61" s="525"/>
      <c r="I61" s="524"/>
      <c r="J61" s="526"/>
      <c r="K61" s="883"/>
      <c r="L61" s="483"/>
      <c r="M61" s="484"/>
      <c r="N61" s="485"/>
      <c r="O61" s="483"/>
      <c r="P61" s="483"/>
      <c r="Q61" s="484"/>
    </row>
    <row r="62" spans="1:17" s="28" customFormat="1" ht="20.100000000000001" customHeight="1" thickBot="1" x14ac:dyDescent="0.4">
      <c r="A62" s="92"/>
      <c r="B62" s="93"/>
      <c r="C62" s="84"/>
      <c r="D62" s="538" t="s">
        <v>12</v>
      </c>
      <c r="E62" s="85">
        <f>E59+E60</f>
        <v>250</v>
      </c>
      <c r="F62" s="884">
        <f>F60+F59</f>
        <v>9.3360000000000003</v>
      </c>
      <c r="G62" s="884">
        <f>G60+G59</f>
        <v>9.5399999999999991</v>
      </c>
      <c r="H62" s="884">
        <f>H60+H59</f>
        <v>27.490000000000002</v>
      </c>
      <c r="I62" s="85">
        <f>I60+I59</f>
        <v>269.98</v>
      </c>
      <c r="J62" s="528">
        <v>0.15</v>
      </c>
      <c r="K62" s="885">
        <f>K60+K59</f>
        <v>2.77</v>
      </c>
      <c r="L62" s="165">
        <f t="shared" ref="L62:Q62" si="9">SUM(L59:L61)</f>
        <v>0.13</v>
      </c>
      <c r="M62" s="165">
        <f t="shared" si="9"/>
        <v>76.5</v>
      </c>
      <c r="N62" s="165">
        <f t="shared" si="9"/>
        <v>120</v>
      </c>
      <c r="O62" s="165">
        <f t="shared" si="9"/>
        <v>12.003</v>
      </c>
      <c r="P62" s="165">
        <f t="shared" si="9"/>
        <v>105</v>
      </c>
      <c r="Q62" s="64">
        <f t="shared" si="9"/>
        <v>1.5</v>
      </c>
    </row>
    <row r="63" spans="1:17" s="28" customFormat="1" ht="20.100000000000001" customHeight="1" thickBot="1" x14ac:dyDescent="0.4">
      <c r="A63" s="92"/>
      <c r="B63" s="1217" t="s">
        <v>26</v>
      </c>
      <c r="C63" s="567"/>
      <c r="D63" s="568"/>
      <c r="E63" s="64"/>
      <c r="F63" s="506"/>
      <c r="G63" s="506"/>
      <c r="H63" s="527"/>
      <c r="I63" s="64"/>
      <c r="J63" s="510"/>
      <c r="K63" s="871"/>
      <c r="L63" s="880"/>
      <c r="M63" s="880"/>
      <c r="N63" s="880"/>
      <c r="O63" s="880"/>
      <c r="P63" s="880"/>
      <c r="Q63" s="881"/>
    </row>
    <row r="64" spans="1:17" s="28" customFormat="1" ht="20.100000000000001" customHeight="1" x14ac:dyDescent="0.35">
      <c r="A64" s="334"/>
      <c r="B64" s="140" t="s">
        <v>182</v>
      </c>
      <c r="C64" s="71"/>
      <c r="D64" s="63"/>
      <c r="E64" s="475">
        <v>150</v>
      </c>
      <c r="F64" s="476">
        <v>7.61</v>
      </c>
      <c r="G64" s="297">
        <v>10.86</v>
      </c>
      <c r="H64" s="477">
        <v>15.99</v>
      </c>
      <c r="I64" s="475">
        <v>170.9</v>
      </c>
      <c r="J64" s="511"/>
      <c r="K64" s="876">
        <v>5.67</v>
      </c>
      <c r="L64" s="487">
        <v>9.0999999999999998E-2</v>
      </c>
      <c r="M64" s="488">
        <v>100.08</v>
      </c>
      <c r="N64" s="489">
        <v>178.14</v>
      </c>
      <c r="O64" s="487">
        <v>25.93</v>
      </c>
      <c r="P64" s="487">
        <v>140.51</v>
      </c>
      <c r="Q64" s="488">
        <v>1.22</v>
      </c>
    </row>
    <row r="65" spans="1:17" s="28" customFormat="1" ht="20.100000000000001" customHeight="1" x14ac:dyDescent="0.35">
      <c r="A65" s="334"/>
      <c r="B65" s="100" t="s">
        <v>181</v>
      </c>
      <c r="C65" s="71"/>
      <c r="D65" s="63"/>
      <c r="E65" s="475">
        <v>180</v>
      </c>
      <c r="F65" s="476">
        <v>0.12</v>
      </c>
      <c r="G65" s="297">
        <v>0.02</v>
      </c>
      <c r="H65" s="477">
        <v>9.83</v>
      </c>
      <c r="I65" s="475">
        <v>40.15</v>
      </c>
      <c r="J65" s="511"/>
      <c r="K65" s="886">
        <v>3.64</v>
      </c>
      <c r="L65" s="487"/>
      <c r="M65" s="488"/>
      <c r="N65" s="489">
        <v>13.2</v>
      </c>
      <c r="O65" s="487">
        <v>4.3</v>
      </c>
      <c r="P65" s="487">
        <v>2.4</v>
      </c>
      <c r="Q65" s="488">
        <v>0.34</v>
      </c>
    </row>
    <row r="66" spans="1:17" s="28" customFormat="1" ht="20.100000000000001" customHeight="1" x14ac:dyDescent="0.35">
      <c r="A66" s="334"/>
      <c r="B66" s="100" t="s">
        <v>27</v>
      </c>
      <c r="C66" s="71"/>
      <c r="D66" s="73"/>
      <c r="E66" s="482">
        <v>95</v>
      </c>
      <c r="F66" s="479">
        <v>0.6</v>
      </c>
      <c r="G66" s="480">
        <v>0.3</v>
      </c>
      <c r="H66" s="481">
        <v>42.1</v>
      </c>
      <c r="I66" s="482">
        <v>167.9</v>
      </c>
      <c r="J66" s="511"/>
      <c r="K66" s="594">
        <v>5.36</v>
      </c>
      <c r="L66" s="487">
        <v>0.17299999999999999</v>
      </c>
      <c r="M66" s="488">
        <v>23.2</v>
      </c>
      <c r="N66" s="489">
        <v>33.36</v>
      </c>
      <c r="O66" s="487">
        <v>5.69</v>
      </c>
      <c r="P66" s="487">
        <v>27.2</v>
      </c>
      <c r="Q66" s="488">
        <v>1.1679999999999999</v>
      </c>
    </row>
    <row r="67" spans="1:17" s="28" customFormat="1" ht="20.100000000000001" customHeight="1" thickBot="1" x14ac:dyDescent="0.4">
      <c r="A67" s="334"/>
      <c r="B67" s="132" t="s">
        <v>31</v>
      </c>
      <c r="C67" s="589"/>
      <c r="D67" s="73"/>
      <c r="E67" s="482">
        <v>30</v>
      </c>
      <c r="F67" s="479">
        <v>2.37</v>
      </c>
      <c r="G67" s="480">
        <v>0.3</v>
      </c>
      <c r="H67" s="481">
        <v>14.49</v>
      </c>
      <c r="I67" s="482">
        <v>71</v>
      </c>
      <c r="J67" s="511"/>
      <c r="K67" s="598"/>
      <c r="L67" s="483"/>
      <c r="M67" s="484"/>
      <c r="N67" s="485">
        <v>6.9</v>
      </c>
      <c r="O67" s="483">
        <v>9.9</v>
      </c>
      <c r="P67" s="483">
        <v>14.1</v>
      </c>
      <c r="Q67" s="484">
        <v>0.33</v>
      </c>
    </row>
    <row r="68" spans="1:17" s="28" customFormat="1" ht="20.100000000000001" customHeight="1" thickBot="1" x14ac:dyDescent="0.4">
      <c r="A68" s="121"/>
      <c r="B68" s="93"/>
      <c r="C68" s="84"/>
      <c r="D68" s="67" t="s">
        <v>12</v>
      </c>
      <c r="E68" s="85">
        <f>E67+E66+E65+E64</f>
        <v>455</v>
      </c>
      <c r="F68" s="530">
        <f>SUM(F64:F67)</f>
        <v>10.7</v>
      </c>
      <c r="G68" s="530">
        <f>SUM(G64:G67)</f>
        <v>11.48</v>
      </c>
      <c r="H68" s="530">
        <f>SUM(H64:H67)</f>
        <v>82.41</v>
      </c>
      <c r="I68" s="85">
        <f>SUM(I64:I67)</f>
        <v>449.95000000000005</v>
      </c>
      <c r="J68" s="528">
        <v>0.25</v>
      </c>
      <c r="K68" s="871">
        <f>K64+K65+K66</f>
        <v>14.670000000000002</v>
      </c>
      <c r="L68" s="165">
        <f t="shared" ref="L68:Q68" si="10">SUM(L64:L67)</f>
        <v>0.26400000000000001</v>
      </c>
      <c r="M68" s="165">
        <f t="shared" si="10"/>
        <v>123.28</v>
      </c>
      <c r="N68" s="165">
        <f t="shared" si="10"/>
        <v>231.6</v>
      </c>
      <c r="O68" s="165">
        <f t="shared" si="10"/>
        <v>45.82</v>
      </c>
      <c r="P68" s="165">
        <f t="shared" si="10"/>
        <v>184.20999999999998</v>
      </c>
      <c r="Q68" s="64">
        <f t="shared" si="10"/>
        <v>3.0579999999999998</v>
      </c>
    </row>
    <row r="69" spans="1:17" s="28" customFormat="1" ht="20.100000000000001" customHeight="1" thickBot="1" x14ac:dyDescent="0.4">
      <c r="A69" s="347"/>
      <c r="B69" s="93"/>
      <c r="C69" s="84"/>
      <c r="D69" s="84"/>
      <c r="E69" s="85"/>
      <c r="F69" s="530"/>
      <c r="G69" s="530"/>
      <c r="H69" s="530"/>
      <c r="I69" s="85"/>
      <c r="J69" s="532"/>
      <c r="K69" s="511"/>
      <c r="L69" s="1332"/>
      <c r="M69" s="1332"/>
      <c r="N69" s="1332"/>
      <c r="O69" s="1332"/>
      <c r="P69" s="1332"/>
      <c r="Q69" s="1333"/>
    </row>
    <row r="70" spans="1:17" s="28" customFormat="1" ht="20.100000000000001" customHeight="1" thickBot="1" x14ac:dyDescent="0.4">
      <c r="A70" s="24"/>
      <c r="B70" s="65"/>
      <c r="C70" s="562"/>
      <c r="D70" s="495" t="s">
        <v>20</v>
      </c>
      <c r="E70" s="549"/>
      <c r="F70" s="550"/>
      <c r="G70" s="550"/>
      <c r="H70" s="597"/>
      <c r="I70" s="618" t="s">
        <v>13</v>
      </c>
      <c r="J70" s="1021" t="s">
        <v>14</v>
      </c>
      <c r="K70" s="1334"/>
      <c r="L70" s="880"/>
      <c r="M70" s="880"/>
      <c r="N70" s="880"/>
      <c r="O70" s="880"/>
      <c r="P70" s="880"/>
      <c r="Q70" s="881"/>
    </row>
    <row r="71" spans="1:17" s="28" customFormat="1" ht="20.100000000000001" customHeight="1" thickBot="1" x14ac:dyDescent="0.4">
      <c r="A71" s="86"/>
      <c r="B71" s="65"/>
      <c r="C71" s="562"/>
      <c r="D71" s="495" t="s">
        <v>20</v>
      </c>
      <c r="E71" s="181">
        <f>E46+E49+E57+E62+E68</f>
        <v>1945</v>
      </c>
      <c r="F71" s="1328">
        <f>F46+F49+F57+F62+F68</f>
        <v>53.975999999999999</v>
      </c>
      <c r="G71" s="1328">
        <f>G46+G57+G62+G68</f>
        <v>60.003</v>
      </c>
      <c r="H71" s="1328">
        <f>H46+H49+H57+H62+H68</f>
        <v>261.00199999999995</v>
      </c>
      <c r="I71" s="507">
        <f>I46+I49+I57+I62+I68</f>
        <v>1799.99</v>
      </c>
      <c r="J71" s="1335">
        <f>J46+J49+J57+J62+J68</f>
        <v>1</v>
      </c>
      <c r="K71" s="871">
        <f>K46+K49+K57+K62+K68</f>
        <v>49.995000000000005</v>
      </c>
      <c r="L71" s="1241">
        <f t="shared" ref="L71:Q71" si="11">L46+L49+L57+L62+L68</f>
        <v>0.9030999999999999</v>
      </c>
      <c r="M71" s="871">
        <f t="shared" si="11"/>
        <v>500</v>
      </c>
      <c r="N71" s="871">
        <f t="shared" si="11"/>
        <v>899.995</v>
      </c>
      <c r="O71" s="871">
        <f t="shared" si="11"/>
        <v>199.99799999999999</v>
      </c>
      <c r="P71" s="871">
        <f t="shared" si="11"/>
        <v>799.99099999999999</v>
      </c>
      <c r="Q71" s="507">
        <f t="shared" si="11"/>
        <v>10.538</v>
      </c>
    </row>
    <row r="72" spans="1:17" s="28" customFormat="1" ht="20.100000000000001" customHeight="1" thickBot="1" x14ac:dyDescent="0.4">
      <c r="A72" s="54"/>
      <c r="B72" s="251"/>
      <c r="C72" s="25"/>
      <c r="D72" s="25"/>
      <c r="E72" s="1336"/>
      <c r="F72" s="256"/>
      <c r="G72" s="256"/>
      <c r="H72" s="256"/>
      <c r="I72" s="256"/>
      <c r="J72" s="1131"/>
      <c r="K72" s="256"/>
      <c r="L72" s="256"/>
      <c r="M72" s="256"/>
      <c r="N72" s="256"/>
      <c r="O72" s="256"/>
      <c r="P72" s="256"/>
      <c r="Q72" s="677"/>
    </row>
    <row r="73" spans="1:17" s="55" customFormat="1" ht="20.100000000000001" customHeight="1" thickBot="1" x14ac:dyDescent="0.4">
      <c r="A73" s="942"/>
      <c r="B73" s="90"/>
      <c r="C73" s="582"/>
      <c r="D73" s="582"/>
      <c r="E73" s="558"/>
      <c r="F73" s="1243"/>
      <c r="G73" s="1243"/>
      <c r="H73" s="1243"/>
      <c r="I73" s="1243"/>
      <c r="J73" s="1243"/>
      <c r="K73" s="1243"/>
      <c r="L73" s="1243"/>
      <c r="M73" s="1243"/>
      <c r="N73" s="1243"/>
      <c r="O73" s="1243"/>
      <c r="P73" s="1243"/>
      <c r="Q73" s="1221"/>
    </row>
    <row r="74" spans="1:17" s="1" customFormat="1" x14ac:dyDescent="0.3">
      <c r="A74" s="13"/>
      <c r="B74" s="3"/>
      <c r="C74" s="13"/>
      <c r="D74" s="13"/>
      <c r="E74" s="534"/>
      <c r="F74" s="467"/>
      <c r="G74" s="467"/>
      <c r="H74" s="467"/>
      <c r="I74" s="467"/>
      <c r="J74" s="467"/>
      <c r="K74" s="467"/>
      <c r="L74" s="467"/>
      <c r="M74" s="467"/>
      <c r="N74" s="467"/>
      <c r="O74" s="467"/>
      <c r="P74" s="467"/>
      <c r="Q74" s="467"/>
    </row>
    <row r="75" spans="1:17" s="1" customFormat="1" x14ac:dyDescent="0.3">
      <c r="A75" s="13"/>
      <c r="B75" s="3"/>
      <c r="C75" s="13"/>
      <c r="D75" s="13"/>
      <c r="E75" s="534"/>
      <c r="F75" s="467"/>
      <c r="G75" s="467"/>
      <c r="H75" s="467"/>
      <c r="I75" s="467"/>
      <c r="J75" s="467"/>
      <c r="K75" s="467"/>
      <c r="L75" s="467"/>
      <c r="M75" s="467"/>
      <c r="N75" s="467"/>
      <c r="O75" s="467"/>
      <c r="P75" s="467"/>
      <c r="Q75" s="467"/>
    </row>
    <row r="76" spans="1:17" s="1" customFormat="1" x14ac:dyDescent="0.3">
      <c r="A76" s="13"/>
      <c r="B76" s="3"/>
      <c r="C76" s="13"/>
      <c r="D76" s="13"/>
      <c r="E76" s="534"/>
      <c r="F76" s="467"/>
      <c r="G76" s="467"/>
      <c r="H76" s="467"/>
      <c r="I76" s="467"/>
      <c r="J76" s="467"/>
      <c r="K76" s="467"/>
      <c r="L76" s="467"/>
      <c r="M76" s="467"/>
      <c r="N76" s="467"/>
      <c r="O76" s="467"/>
      <c r="P76" s="467"/>
      <c r="Q76" s="467"/>
    </row>
    <row r="77" spans="1:17" s="1" customFormat="1" x14ac:dyDescent="0.3">
      <c r="A77" s="13"/>
      <c r="B77" s="3"/>
      <c r="C77" s="13"/>
      <c r="D77" s="13"/>
      <c r="E77" s="534"/>
      <c r="F77" s="467"/>
      <c r="G77" s="467"/>
      <c r="H77" s="467"/>
      <c r="I77" s="467"/>
      <c r="J77" s="467"/>
      <c r="K77" s="467"/>
      <c r="L77" s="467"/>
      <c r="M77" s="467"/>
      <c r="N77" s="467"/>
      <c r="O77" s="467"/>
      <c r="P77" s="467"/>
      <c r="Q77" s="467"/>
    </row>
    <row r="78" spans="1:17" s="1" customFormat="1" x14ac:dyDescent="0.3">
      <c r="A78" s="13"/>
      <c r="B78" s="3"/>
      <c r="C78" s="13"/>
      <c r="D78" s="13"/>
      <c r="E78" s="534"/>
      <c r="F78" s="467"/>
      <c r="G78" s="467"/>
      <c r="H78" s="467"/>
      <c r="I78" s="467"/>
      <c r="J78" s="467"/>
      <c r="K78" s="467"/>
      <c r="L78" s="467"/>
      <c r="M78" s="467"/>
      <c r="N78" s="467"/>
      <c r="O78" s="467"/>
      <c r="P78" s="467"/>
      <c r="Q78" s="467"/>
    </row>
    <row r="79" spans="1:17" s="1" customFormat="1" x14ac:dyDescent="0.3">
      <c r="A79" s="13"/>
      <c r="B79" s="3"/>
      <c r="C79" s="13"/>
      <c r="D79" s="13"/>
      <c r="E79" s="534"/>
      <c r="F79" s="467"/>
      <c r="G79" s="467"/>
      <c r="H79" s="467"/>
      <c r="I79" s="467"/>
      <c r="J79" s="467"/>
      <c r="K79" s="467"/>
      <c r="L79" s="467"/>
      <c r="M79" s="467"/>
      <c r="N79" s="467"/>
      <c r="O79" s="467"/>
      <c r="P79" s="467"/>
      <c r="Q79" s="467"/>
    </row>
    <row r="80" spans="1:17" s="1" customFormat="1" x14ac:dyDescent="0.3">
      <c r="A80" s="13"/>
      <c r="B80" s="3"/>
      <c r="C80" s="13"/>
      <c r="D80" s="13"/>
      <c r="E80" s="534"/>
      <c r="F80" s="467"/>
      <c r="G80" s="467"/>
      <c r="H80" s="467"/>
      <c r="I80" s="467"/>
      <c r="J80" s="467"/>
      <c r="K80" s="467"/>
      <c r="L80" s="467"/>
      <c r="M80" s="467"/>
      <c r="N80" s="467"/>
      <c r="O80" s="467"/>
      <c r="P80" s="467"/>
      <c r="Q80" s="467"/>
    </row>
    <row r="81" spans="1:17" s="1" customFormat="1" x14ac:dyDescent="0.3">
      <c r="A81" s="13"/>
      <c r="B81" s="3"/>
      <c r="C81" s="13"/>
      <c r="D81" s="13"/>
      <c r="E81" s="534"/>
      <c r="F81" s="467"/>
      <c r="G81" s="467"/>
      <c r="H81" s="467"/>
      <c r="I81" s="467"/>
      <c r="J81" s="467"/>
      <c r="K81" s="467"/>
      <c r="L81" s="467"/>
      <c r="M81" s="467"/>
      <c r="N81" s="467"/>
      <c r="O81" s="467"/>
      <c r="P81" s="467"/>
      <c r="Q81" s="467"/>
    </row>
    <row r="82" spans="1:17" s="1" customFormat="1" x14ac:dyDescent="0.3">
      <c r="A82" s="13"/>
      <c r="B82" s="3"/>
      <c r="C82" s="13"/>
      <c r="D82" s="13"/>
      <c r="E82" s="534"/>
      <c r="F82" s="467"/>
      <c r="G82" s="467"/>
      <c r="H82" s="467"/>
      <c r="I82" s="467"/>
      <c r="J82" s="467"/>
      <c r="K82" s="467"/>
      <c r="L82" s="467"/>
      <c r="M82" s="467"/>
      <c r="N82" s="467"/>
      <c r="O82" s="467"/>
      <c r="P82" s="467"/>
      <c r="Q82" s="467"/>
    </row>
    <row r="83" spans="1:17" s="1" customFormat="1" x14ac:dyDescent="0.3">
      <c r="A83" s="13"/>
      <c r="B83" s="3"/>
      <c r="C83" s="13"/>
      <c r="D83" s="13"/>
      <c r="E83" s="534"/>
      <c r="F83" s="467"/>
      <c r="G83" s="467"/>
      <c r="H83" s="467"/>
      <c r="I83" s="467"/>
      <c r="J83" s="467"/>
      <c r="K83" s="467"/>
      <c r="L83" s="467"/>
      <c r="M83" s="467"/>
      <c r="N83" s="467"/>
      <c r="O83" s="467"/>
      <c r="P83" s="467"/>
      <c r="Q83" s="467"/>
    </row>
    <row r="84" spans="1:17" s="1" customFormat="1" x14ac:dyDescent="0.3">
      <c r="A84" s="13"/>
      <c r="B84" s="3"/>
      <c r="C84" s="13"/>
      <c r="D84" s="13"/>
      <c r="E84" s="534"/>
      <c r="F84" s="467"/>
      <c r="G84" s="467"/>
      <c r="H84" s="467"/>
      <c r="I84" s="467"/>
      <c r="J84" s="467"/>
      <c r="K84" s="467"/>
      <c r="L84" s="467"/>
      <c r="M84" s="467"/>
      <c r="N84" s="467"/>
      <c r="O84" s="467"/>
      <c r="P84" s="467"/>
      <c r="Q84" s="467"/>
    </row>
    <row r="85" spans="1:17" s="1" customFormat="1" x14ac:dyDescent="0.3">
      <c r="A85" s="13"/>
      <c r="B85" s="3"/>
      <c r="C85" s="13"/>
      <c r="D85" s="13"/>
      <c r="E85" s="534"/>
      <c r="F85" s="467"/>
      <c r="G85" s="467"/>
      <c r="H85" s="467"/>
      <c r="I85" s="467"/>
      <c r="J85" s="467"/>
      <c r="K85" s="467"/>
      <c r="L85" s="467"/>
      <c r="M85" s="467"/>
      <c r="N85" s="467"/>
      <c r="O85" s="467"/>
      <c r="P85" s="467"/>
      <c r="Q85" s="467"/>
    </row>
    <row r="86" spans="1:17" s="1" customFormat="1" x14ac:dyDescent="0.3">
      <c r="A86" s="13"/>
      <c r="B86" s="3"/>
      <c r="C86" s="13"/>
      <c r="D86" s="13"/>
      <c r="E86" s="534"/>
      <c r="F86" s="467"/>
      <c r="G86" s="467"/>
      <c r="H86" s="467"/>
      <c r="I86" s="467"/>
      <c r="J86" s="467"/>
      <c r="K86" s="467"/>
      <c r="L86" s="467"/>
      <c r="M86" s="467"/>
      <c r="N86" s="467"/>
      <c r="O86" s="467"/>
      <c r="P86" s="467"/>
      <c r="Q86" s="467"/>
    </row>
    <row r="87" spans="1:17" s="1" customFormat="1" x14ac:dyDescent="0.3">
      <c r="A87" s="13"/>
      <c r="B87" s="3"/>
      <c r="C87" s="13"/>
      <c r="D87" s="13"/>
      <c r="E87" s="534"/>
      <c r="F87" s="467"/>
      <c r="G87" s="467"/>
      <c r="H87" s="467"/>
      <c r="I87" s="467"/>
      <c r="J87" s="467"/>
      <c r="K87" s="467"/>
      <c r="L87" s="467"/>
      <c r="M87" s="467"/>
      <c r="N87" s="467"/>
      <c r="O87" s="467"/>
      <c r="P87" s="467"/>
      <c r="Q87" s="467"/>
    </row>
    <row r="88" spans="1:17" s="1" customFormat="1" x14ac:dyDescent="0.3">
      <c r="A88" s="13"/>
      <c r="B88" s="3"/>
      <c r="C88" s="13"/>
      <c r="D88" s="13"/>
      <c r="E88" s="534"/>
      <c r="F88" s="467"/>
      <c r="G88" s="467"/>
      <c r="H88" s="467"/>
      <c r="I88" s="467"/>
      <c r="J88" s="467"/>
      <c r="K88" s="467"/>
      <c r="L88" s="467"/>
      <c r="M88" s="467"/>
      <c r="N88" s="467"/>
      <c r="O88" s="467"/>
      <c r="P88" s="467"/>
      <c r="Q88" s="467"/>
    </row>
    <row r="89" spans="1:17" s="1" customFormat="1" x14ac:dyDescent="0.3">
      <c r="A89" s="13"/>
      <c r="B89" s="3"/>
      <c r="C89" s="13"/>
      <c r="D89" s="13"/>
      <c r="E89" s="534"/>
      <c r="F89" s="467"/>
      <c r="G89" s="467"/>
      <c r="H89" s="467"/>
      <c r="I89" s="467"/>
      <c r="J89" s="467"/>
      <c r="K89" s="467"/>
      <c r="L89" s="467"/>
      <c r="M89" s="467"/>
      <c r="N89" s="467"/>
      <c r="O89" s="467"/>
      <c r="P89" s="467"/>
      <c r="Q89" s="467"/>
    </row>
    <row r="90" spans="1:17" s="1" customFormat="1" x14ac:dyDescent="0.3">
      <c r="A90" s="13"/>
      <c r="B90" s="3"/>
      <c r="C90" s="13"/>
      <c r="D90" s="13"/>
      <c r="E90" s="534"/>
      <c r="F90" s="467"/>
      <c r="G90" s="467"/>
      <c r="H90" s="467"/>
      <c r="I90" s="467"/>
      <c r="J90" s="467"/>
      <c r="K90" s="467"/>
      <c r="L90" s="467"/>
      <c r="M90" s="467"/>
      <c r="N90" s="467"/>
      <c r="O90" s="467"/>
      <c r="P90" s="467"/>
      <c r="Q90" s="467"/>
    </row>
    <row r="91" spans="1:17" s="1" customFormat="1" x14ac:dyDescent="0.3">
      <c r="A91" s="13"/>
      <c r="B91" s="3"/>
      <c r="C91" s="13"/>
      <c r="D91" s="13"/>
      <c r="E91" s="534"/>
      <c r="F91" s="467"/>
      <c r="G91" s="467"/>
      <c r="H91" s="467"/>
      <c r="I91" s="467"/>
      <c r="J91" s="467"/>
      <c r="K91" s="467"/>
      <c r="L91" s="467"/>
      <c r="M91" s="467"/>
      <c r="N91" s="467"/>
      <c r="O91" s="467"/>
      <c r="P91" s="467"/>
      <c r="Q91" s="467"/>
    </row>
    <row r="92" spans="1:17" s="1" customFormat="1" x14ac:dyDescent="0.3">
      <c r="A92" s="13"/>
      <c r="B92" s="3"/>
      <c r="C92" s="13"/>
      <c r="D92" s="13"/>
      <c r="E92" s="534"/>
      <c r="F92" s="467"/>
      <c r="G92" s="467"/>
      <c r="H92" s="467"/>
      <c r="I92" s="467"/>
      <c r="J92" s="467"/>
      <c r="K92" s="467"/>
      <c r="L92" s="467"/>
      <c r="M92" s="467"/>
      <c r="N92" s="467"/>
      <c r="O92" s="467"/>
      <c r="P92" s="467"/>
      <c r="Q92" s="467"/>
    </row>
    <row r="93" spans="1:17" s="1" customFormat="1" x14ac:dyDescent="0.3">
      <c r="A93" s="13"/>
      <c r="B93" s="3"/>
      <c r="C93" s="13"/>
      <c r="D93" s="13"/>
      <c r="E93" s="534"/>
      <c r="F93" s="467"/>
      <c r="G93" s="467"/>
      <c r="H93" s="467"/>
      <c r="I93" s="467"/>
      <c r="J93" s="467"/>
      <c r="K93" s="467"/>
      <c r="L93" s="467"/>
      <c r="M93" s="467"/>
      <c r="N93" s="467"/>
      <c r="O93" s="467"/>
      <c r="P93" s="467"/>
      <c r="Q93" s="467"/>
    </row>
    <row r="94" spans="1:17" s="1" customFormat="1" x14ac:dyDescent="0.3">
      <c r="A94" s="13"/>
      <c r="B94" s="3"/>
      <c r="C94" s="13"/>
      <c r="D94" s="13"/>
      <c r="E94" s="534"/>
      <c r="F94" s="467"/>
      <c r="G94" s="467"/>
      <c r="H94" s="467"/>
      <c r="I94" s="467"/>
      <c r="J94" s="467"/>
      <c r="K94" s="467"/>
      <c r="L94" s="467"/>
      <c r="M94" s="467"/>
      <c r="N94" s="467"/>
      <c r="O94" s="467"/>
      <c r="P94" s="467"/>
      <c r="Q94" s="467"/>
    </row>
    <row r="95" spans="1:17" s="1" customFormat="1" x14ac:dyDescent="0.3">
      <c r="A95" s="13"/>
      <c r="B95" s="3"/>
      <c r="C95" s="13"/>
      <c r="D95" s="13"/>
      <c r="E95" s="534"/>
      <c r="F95" s="467"/>
      <c r="G95" s="467"/>
      <c r="H95" s="467"/>
      <c r="I95" s="467"/>
      <c r="J95" s="467"/>
      <c r="K95" s="467"/>
      <c r="L95" s="467"/>
      <c r="M95" s="467"/>
      <c r="N95" s="467"/>
      <c r="O95" s="467"/>
      <c r="P95" s="467"/>
      <c r="Q95" s="467"/>
    </row>
    <row r="96" spans="1:17" s="1" customFormat="1" x14ac:dyDescent="0.3">
      <c r="A96" s="13"/>
      <c r="B96" s="3"/>
      <c r="C96" s="13"/>
      <c r="D96" s="13"/>
      <c r="E96" s="534"/>
      <c r="F96" s="467"/>
      <c r="G96" s="467"/>
      <c r="H96" s="467"/>
      <c r="I96" s="467"/>
      <c r="J96" s="467"/>
      <c r="K96" s="467"/>
      <c r="L96" s="467"/>
      <c r="M96" s="467"/>
      <c r="N96" s="467"/>
      <c r="O96" s="467"/>
      <c r="P96" s="467"/>
      <c r="Q96" s="467"/>
    </row>
    <row r="97" spans="1:17" s="1" customFormat="1" x14ac:dyDescent="0.3">
      <c r="A97" s="13"/>
      <c r="B97" s="3"/>
      <c r="C97" s="13"/>
      <c r="D97" s="13"/>
      <c r="E97" s="534"/>
      <c r="F97" s="467"/>
      <c r="G97" s="467"/>
      <c r="H97" s="467"/>
      <c r="I97" s="467"/>
      <c r="J97" s="467"/>
      <c r="K97" s="467"/>
      <c r="L97" s="467"/>
      <c r="M97" s="467"/>
      <c r="N97" s="467"/>
      <c r="O97" s="467"/>
      <c r="P97" s="467"/>
      <c r="Q97" s="467"/>
    </row>
    <row r="98" spans="1:17" s="1" customFormat="1" x14ac:dyDescent="0.3">
      <c r="A98" s="13"/>
      <c r="B98" s="3"/>
      <c r="C98" s="13"/>
      <c r="D98" s="13"/>
      <c r="E98" s="534"/>
      <c r="F98" s="467"/>
      <c r="G98" s="467"/>
      <c r="H98" s="467"/>
      <c r="I98" s="467"/>
      <c r="J98" s="467"/>
      <c r="K98" s="467"/>
      <c r="L98" s="467"/>
      <c r="M98" s="467"/>
      <c r="N98" s="467"/>
      <c r="O98" s="467"/>
      <c r="P98" s="467"/>
      <c r="Q98" s="467"/>
    </row>
    <row r="99" spans="1:17" s="1" customFormat="1" x14ac:dyDescent="0.3">
      <c r="A99" s="13"/>
      <c r="B99" s="3"/>
      <c r="C99" s="13"/>
      <c r="D99" s="13"/>
      <c r="E99" s="534"/>
      <c r="F99" s="467"/>
      <c r="G99" s="467"/>
      <c r="H99" s="467"/>
      <c r="I99" s="467"/>
      <c r="J99" s="467"/>
      <c r="K99" s="467"/>
      <c r="L99" s="467"/>
      <c r="M99" s="467"/>
      <c r="N99" s="467"/>
      <c r="O99" s="467"/>
      <c r="P99" s="467"/>
      <c r="Q99" s="467"/>
    </row>
    <row r="100" spans="1:17" s="1" customFormat="1" x14ac:dyDescent="0.3">
      <c r="A100" s="13"/>
      <c r="B100" s="3"/>
      <c r="C100" s="13"/>
      <c r="D100" s="13"/>
      <c r="E100" s="534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</row>
    <row r="101" spans="1:17" s="1" customFormat="1" x14ac:dyDescent="0.3">
      <c r="A101" s="13"/>
      <c r="B101" s="3"/>
      <c r="C101" s="13"/>
      <c r="D101" s="13"/>
      <c r="E101" s="534"/>
      <c r="F101" s="467"/>
      <c r="G101" s="467"/>
      <c r="H101" s="467"/>
      <c r="I101" s="467"/>
      <c r="J101" s="467"/>
      <c r="K101" s="467"/>
      <c r="L101" s="467"/>
      <c r="M101" s="467"/>
      <c r="N101" s="467"/>
      <c r="O101" s="467"/>
      <c r="P101" s="467"/>
      <c r="Q101" s="467"/>
    </row>
    <row r="102" spans="1:17" s="1" customFormat="1" x14ac:dyDescent="0.3">
      <c r="A102" s="13"/>
      <c r="B102" s="3"/>
      <c r="C102" s="13"/>
      <c r="D102" s="13"/>
      <c r="E102" s="534"/>
      <c r="F102" s="467"/>
      <c r="G102" s="467"/>
      <c r="H102" s="467"/>
      <c r="I102" s="467"/>
      <c r="J102" s="467"/>
      <c r="K102" s="467"/>
      <c r="L102" s="467"/>
      <c r="M102" s="467"/>
      <c r="N102" s="467"/>
      <c r="O102" s="467"/>
      <c r="P102" s="467"/>
      <c r="Q102" s="467"/>
    </row>
    <row r="103" spans="1:17" s="1" customFormat="1" x14ac:dyDescent="0.3">
      <c r="A103" s="13"/>
      <c r="B103" s="3"/>
      <c r="C103" s="13"/>
      <c r="D103" s="13"/>
      <c r="E103" s="534"/>
      <c r="F103" s="467"/>
      <c r="G103" s="467"/>
      <c r="H103" s="467"/>
      <c r="I103" s="467"/>
      <c r="J103" s="467"/>
      <c r="K103" s="467"/>
      <c r="L103" s="467"/>
      <c r="M103" s="467"/>
      <c r="N103" s="467"/>
      <c r="O103" s="467"/>
      <c r="P103" s="467"/>
      <c r="Q103" s="467"/>
    </row>
    <row r="104" spans="1:17" s="1" customFormat="1" x14ac:dyDescent="0.3">
      <c r="A104" s="13"/>
      <c r="B104" s="3"/>
      <c r="C104" s="13"/>
      <c r="D104" s="13"/>
      <c r="E104" s="534"/>
      <c r="F104" s="467"/>
      <c r="G104" s="467"/>
      <c r="H104" s="467"/>
      <c r="I104" s="467"/>
      <c r="J104" s="467"/>
      <c r="K104" s="467"/>
      <c r="L104" s="467"/>
      <c r="M104" s="467"/>
      <c r="N104" s="467"/>
      <c r="O104" s="467"/>
      <c r="P104" s="467"/>
      <c r="Q104" s="467"/>
    </row>
    <row r="105" spans="1:17" s="1" customFormat="1" x14ac:dyDescent="0.3">
      <c r="A105" s="13"/>
      <c r="B105" s="3"/>
      <c r="C105" s="13"/>
      <c r="D105" s="13"/>
      <c r="E105" s="534"/>
      <c r="F105" s="467"/>
      <c r="G105" s="467"/>
      <c r="H105" s="467"/>
      <c r="I105" s="467"/>
      <c r="J105" s="467"/>
      <c r="K105" s="467"/>
      <c r="L105" s="467"/>
      <c r="M105" s="467"/>
      <c r="N105" s="467"/>
      <c r="O105" s="467"/>
      <c r="P105" s="467"/>
      <c r="Q105" s="467"/>
    </row>
    <row r="106" spans="1:17" s="1" customFormat="1" x14ac:dyDescent="0.3">
      <c r="A106" s="13"/>
      <c r="B106" s="3"/>
      <c r="C106" s="13"/>
      <c r="D106" s="13"/>
      <c r="E106" s="534"/>
      <c r="F106" s="467"/>
      <c r="G106" s="467"/>
      <c r="H106" s="467"/>
      <c r="I106" s="467"/>
      <c r="J106" s="467"/>
      <c r="K106" s="467"/>
      <c r="L106" s="467"/>
      <c r="M106" s="467"/>
      <c r="N106" s="467"/>
      <c r="O106" s="467"/>
      <c r="P106" s="467"/>
      <c r="Q106" s="467"/>
    </row>
    <row r="107" spans="1:17" s="1" customFormat="1" x14ac:dyDescent="0.3">
      <c r="A107" s="13"/>
      <c r="B107" s="3"/>
      <c r="C107" s="13"/>
      <c r="D107" s="13"/>
      <c r="E107" s="534"/>
      <c r="F107" s="467"/>
      <c r="G107" s="467"/>
      <c r="H107" s="467"/>
      <c r="I107" s="467"/>
      <c r="J107" s="467"/>
      <c r="K107" s="467"/>
      <c r="L107" s="467"/>
      <c r="M107" s="467"/>
      <c r="N107" s="467"/>
      <c r="O107" s="467"/>
      <c r="P107" s="467"/>
      <c r="Q107" s="467"/>
    </row>
    <row r="108" spans="1:17" s="1" customFormat="1" x14ac:dyDescent="0.3">
      <c r="A108" s="13"/>
      <c r="B108" s="3"/>
      <c r="C108" s="13"/>
      <c r="D108" s="13"/>
      <c r="E108" s="534"/>
      <c r="F108" s="467"/>
      <c r="G108" s="467"/>
      <c r="H108" s="467"/>
      <c r="I108" s="467"/>
      <c r="J108" s="467"/>
      <c r="K108" s="467"/>
      <c r="L108" s="467"/>
      <c r="M108" s="467"/>
      <c r="N108" s="467"/>
      <c r="O108" s="467"/>
      <c r="P108" s="467"/>
      <c r="Q108" s="467"/>
    </row>
    <row r="109" spans="1:17" s="1" customFormat="1" x14ac:dyDescent="0.3">
      <c r="A109" s="13"/>
      <c r="B109" s="3"/>
      <c r="C109" s="13"/>
      <c r="D109" s="13"/>
      <c r="E109" s="534"/>
      <c r="F109" s="467"/>
      <c r="G109" s="467"/>
      <c r="H109" s="467"/>
      <c r="I109" s="467"/>
      <c r="J109" s="467"/>
      <c r="K109" s="467"/>
      <c r="L109" s="467"/>
      <c r="M109" s="467"/>
      <c r="N109" s="467"/>
      <c r="O109" s="467"/>
      <c r="P109" s="467"/>
      <c r="Q109" s="467"/>
    </row>
    <row r="110" spans="1:17" s="1" customFormat="1" x14ac:dyDescent="0.3">
      <c r="A110" s="13"/>
      <c r="B110" s="3"/>
      <c r="C110" s="13"/>
      <c r="D110" s="13"/>
      <c r="E110" s="534"/>
      <c r="F110" s="467"/>
      <c r="G110" s="467"/>
      <c r="H110" s="467"/>
      <c r="I110" s="467"/>
      <c r="J110" s="467"/>
      <c r="K110" s="467"/>
      <c r="L110" s="467"/>
      <c r="M110" s="467"/>
      <c r="N110" s="467"/>
      <c r="O110" s="467"/>
      <c r="P110" s="467"/>
      <c r="Q110" s="467"/>
    </row>
    <row r="111" spans="1:17" s="1" customFormat="1" x14ac:dyDescent="0.3">
      <c r="A111" s="13"/>
      <c r="B111" s="3"/>
      <c r="C111" s="13"/>
      <c r="D111" s="13"/>
      <c r="E111" s="534"/>
      <c r="F111" s="467"/>
      <c r="G111" s="467"/>
      <c r="H111" s="467"/>
      <c r="I111" s="467"/>
      <c r="J111" s="467"/>
      <c r="K111" s="467"/>
      <c r="L111" s="467"/>
      <c r="M111" s="467"/>
      <c r="N111" s="467"/>
      <c r="O111" s="467"/>
      <c r="P111" s="467"/>
      <c r="Q111" s="467"/>
    </row>
    <row r="112" spans="1:17" s="1" customFormat="1" x14ac:dyDescent="0.3">
      <c r="A112" s="13"/>
      <c r="B112" s="3"/>
      <c r="C112" s="13"/>
      <c r="D112" s="13"/>
      <c r="E112" s="534"/>
      <c r="F112" s="467"/>
      <c r="G112" s="467"/>
      <c r="H112" s="467"/>
      <c r="I112" s="467"/>
      <c r="J112" s="467"/>
      <c r="K112" s="467"/>
      <c r="L112" s="467"/>
      <c r="M112" s="467"/>
      <c r="N112" s="467"/>
      <c r="O112" s="467"/>
      <c r="P112" s="467"/>
      <c r="Q112" s="467"/>
    </row>
    <row r="113" spans="1:17" s="1" customFormat="1" x14ac:dyDescent="0.3">
      <c r="A113" s="13"/>
      <c r="B113" s="3"/>
      <c r="C113" s="13"/>
      <c r="D113" s="13"/>
      <c r="E113" s="534"/>
      <c r="F113" s="467"/>
      <c r="G113" s="467"/>
      <c r="H113" s="467"/>
      <c r="I113" s="467"/>
      <c r="J113" s="467"/>
      <c r="K113" s="467"/>
      <c r="L113" s="467"/>
      <c r="M113" s="467"/>
      <c r="N113" s="467"/>
      <c r="O113" s="467"/>
      <c r="P113" s="467"/>
      <c r="Q113" s="467"/>
    </row>
    <row r="114" spans="1:17" s="1" customFormat="1" x14ac:dyDescent="0.3">
      <c r="A114" s="13"/>
      <c r="B114" s="3"/>
      <c r="C114" s="13"/>
      <c r="D114" s="13"/>
      <c r="E114" s="534"/>
      <c r="F114" s="467"/>
      <c r="G114" s="467"/>
      <c r="H114" s="467"/>
      <c r="I114" s="467"/>
      <c r="J114" s="467"/>
      <c r="K114" s="467"/>
      <c r="L114" s="467"/>
      <c r="M114" s="467"/>
      <c r="N114" s="467"/>
      <c r="O114" s="467"/>
      <c r="P114" s="467"/>
      <c r="Q114" s="467"/>
    </row>
    <row r="115" spans="1:17" s="1" customFormat="1" x14ac:dyDescent="0.3">
      <c r="A115" s="13"/>
      <c r="B115" s="3"/>
      <c r="C115" s="13"/>
      <c r="D115" s="13"/>
      <c r="E115" s="534"/>
      <c r="F115" s="467"/>
      <c r="G115" s="467"/>
      <c r="H115" s="467"/>
      <c r="I115" s="467"/>
      <c r="J115" s="467"/>
      <c r="K115" s="467"/>
      <c r="L115" s="467"/>
      <c r="M115" s="467"/>
      <c r="N115" s="467"/>
      <c r="O115" s="467"/>
      <c r="P115" s="467"/>
      <c r="Q115" s="467"/>
    </row>
    <row r="116" spans="1:17" s="1" customFormat="1" x14ac:dyDescent="0.3">
      <c r="A116" s="13"/>
      <c r="B116" s="3"/>
      <c r="C116" s="13"/>
      <c r="D116" s="13"/>
      <c r="E116" s="534"/>
      <c r="F116" s="467"/>
      <c r="G116" s="467"/>
      <c r="H116" s="467"/>
      <c r="I116" s="467"/>
      <c r="J116" s="467"/>
      <c r="K116" s="467"/>
      <c r="L116" s="467"/>
      <c r="M116" s="467"/>
      <c r="N116" s="467"/>
      <c r="O116" s="467"/>
      <c r="P116" s="467"/>
      <c r="Q116" s="467"/>
    </row>
    <row r="117" spans="1:17" s="1" customFormat="1" x14ac:dyDescent="0.3">
      <c r="A117" s="13"/>
      <c r="B117" s="3"/>
      <c r="C117" s="13"/>
      <c r="D117" s="13"/>
      <c r="E117" s="534"/>
      <c r="F117" s="467"/>
      <c r="G117" s="467"/>
      <c r="H117" s="467"/>
      <c r="I117" s="467"/>
      <c r="J117" s="467"/>
      <c r="K117" s="467"/>
      <c r="L117" s="467"/>
      <c r="M117" s="467"/>
      <c r="N117" s="467"/>
      <c r="O117" s="467"/>
      <c r="P117" s="467"/>
      <c r="Q117" s="467"/>
    </row>
    <row r="118" spans="1:17" s="1" customFormat="1" x14ac:dyDescent="0.3">
      <c r="A118" s="13"/>
      <c r="B118" s="3"/>
      <c r="C118" s="13"/>
      <c r="D118" s="13"/>
      <c r="E118" s="534"/>
      <c r="F118" s="467"/>
      <c r="G118" s="467"/>
      <c r="H118" s="467"/>
      <c r="I118" s="467"/>
      <c r="J118" s="467"/>
      <c r="K118" s="467"/>
      <c r="L118" s="467"/>
      <c r="M118" s="467"/>
      <c r="N118" s="467"/>
      <c r="O118" s="467"/>
      <c r="P118" s="467"/>
      <c r="Q118" s="467"/>
    </row>
    <row r="119" spans="1:17" s="1" customFormat="1" x14ac:dyDescent="0.3">
      <c r="A119" s="13"/>
      <c r="B119" s="3"/>
      <c r="C119" s="13"/>
      <c r="D119" s="13"/>
      <c r="E119" s="534"/>
      <c r="F119" s="467"/>
      <c r="G119" s="467"/>
      <c r="H119" s="467"/>
      <c r="I119" s="467"/>
      <c r="J119" s="467"/>
      <c r="K119" s="467"/>
      <c r="L119" s="467"/>
      <c r="M119" s="467"/>
      <c r="N119" s="467"/>
      <c r="O119" s="467"/>
      <c r="P119" s="467"/>
      <c r="Q119" s="467"/>
    </row>
    <row r="120" spans="1:17" s="1" customFormat="1" x14ac:dyDescent="0.3">
      <c r="A120" s="13"/>
      <c r="B120" s="3"/>
      <c r="C120" s="13"/>
      <c r="D120" s="13"/>
      <c r="E120" s="534"/>
      <c r="F120" s="467"/>
      <c r="G120" s="467"/>
      <c r="H120" s="467"/>
      <c r="I120" s="467"/>
      <c r="J120" s="467"/>
      <c r="K120" s="467"/>
      <c r="L120" s="467"/>
      <c r="M120" s="467"/>
      <c r="N120" s="467"/>
      <c r="O120" s="467"/>
      <c r="P120" s="467"/>
      <c r="Q120" s="467"/>
    </row>
    <row r="121" spans="1:17" s="1" customFormat="1" x14ac:dyDescent="0.3">
      <c r="A121" s="13"/>
      <c r="B121" s="3"/>
      <c r="C121" s="13"/>
      <c r="D121" s="13"/>
      <c r="E121" s="534"/>
      <c r="F121" s="467"/>
      <c r="G121" s="467"/>
      <c r="H121" s="467"/>
      <c r="I121" s="467"/>
      <c r="J121" s="467"/>
      <c r="K121" s="467"/>
      <c r="L121" s="467"/>
      <c r="M121" s="467"/>
      <c r="N121" s="467"/>
      <c r="O121" s="467"/>
      <c r="P121" s="467"/>
      <c r="Q121" s="467"/>
    </row>
    <row r="122" spans="1:17" s="1" customFormat="1" x14ac:dyDescent="0.3">
      <c r="A122" s="13"/>
      <c r="B122" s="3"/>
      <c r="C122" s="13"/>
      <c r="D122" s="13"/>
      <c r="E122" s="534"/>
      <c r="F122" s="467"/>
      <c r="G122" s="467"/>
      <c r="H122" s="467"/>
      <c r="I122" s="467"/>
      <c r="J122" s="467"/>
      <c r="K122" s="467"/>
      <c r="L122" s="467"/>
      <c r="M122" s="467"/>
      <c r="N122" s="467"/>
      <c r="O122" s="467"/>
      <c r="P122" s="467"/>
      <c r="Q122" s="467"/>
    </row>
    <row r="123" spans="1:17" s="1" customFormat="1" x14ac:dyDescent="0.3">
      <c r="A123" s="13"/>
      <c r="B123" s="3"/>
      <c r="C123" s="13"/>
      <c r="D123" s="13"/>
      <c r="E123" s="534"/>
      <c r="F123" s="467"/>
      <c r="G123" s="467"/>
      <c r="H123" s="467"/>
      <c r="I123" s="467"/>
      <c r="J123" s="467"/>
      <c r="K123" s="467"/>
      <c r="L123" s="467"/>
      <c r="M123" s="467"/>
      <c r="N123" s="467"/>
      <c r="O123" s="467"/>
      <c r="P123" s="467"/>
      <c r="Q123" s="467"/>
    </row>
    <row r="124" spans="1:17" s="1" customFormat="1" x14ac:dyDescent="0.3">
      <c r="A124" s="13"/>
      <c r="B124" s="3"/>
      <c r="C124" s="13"/>
      <c r="D124" s="13"/>
      <c r="E124" s="534"/>
      <c r="F124" s="467"/>
      <c r="G124" s="467"/>
      <c r="H124" s="467"/>
      <c r="I124" s="467"/>
      <c r="J124" s="467"/>
      <c r="K124" s="467"/>
      <c r="L124" s="467"/>
      <c r="M124" s="467"/>
      <c r="N124" s="467"/>
      <c r="O124" s="467"/>
      <c r="P124" s="467"/>
      <c r="Q124" s="467"/>
    </row>
    <row r="125" spans="1:17" s="1" customFormat="1" x14ac:dyDescent="0.3">
      <c r="A125" s="13"/>
      <c r="B125" s="3"/>
      <c r="C125" s="13"/>
      <c r="D125" s="13"/>
      <c r="E125" s="534"/>
      <c r="F125" s="467"/>
      <c r="G125" s="467"/>
      <c r="H125" s="467"/>
      <c r="I125" s="467"/>
      <c r="J125" s="467"/>
      <c r="K125" s="467"/>
      <c r="L125" s="467"/>
      <c r="M125" s="467"/>
      <c r="N125" s="467"/>
      <c r="O125" s="467"/>
      <c r="P125" s="467"/>
      <c r="Q125" s="467"/>
    </row>
    <row r="126" spans="1:17" s="1" customFormat="1" x14ac:dyDescent="0.3">
      <c r="A126" s="13"/>
      <c r="B126" s="3"/>
      <c r="C126" s="13"/>
      <c r="D126" s="13"/>
      <c r="E126" s="534"/>
      <c r="F126" s="467"/>
      <c r="G126" s="467"/>
      <c r="H126" s="467"/>
      <c r="I126" s="467"/>
      <c r="J126" s="467"/>
      <c r="K126" s="467"/>
      <c r="L126" s="467"/>
      <c r="M126" s="467"/>
      <c r="N126" s="467"/>
      <c r="O126" s="467"/>
      <c r="P126" s="467"/>
      <c r="Q126" s="467"/>
    </row>
    <row r="127" spans="1:17" s="1" customFormat="1" x14ac:dyDescent="0.3">
      <c r="A127" s="13"/>
      <c r="B127" s="3"/>
      <c r="C127" s="13"/>
      <c r="D127" s="13"/>
      <c r="E127" s="534"/>
      <c r="F127" s="467"/>
      <c r="G127" s="467"/>
      <c r="H127" s="467"/>
      <c r="I127" s="467"/>
      <c r="J127" s="467"/>
      <c r="K127" s="467"/>
      <c r="L127" s="467"/>
      <c r="M127" s="467"/>
      <c r="N127" s="467"/>
      <c r="O127" s="467"/>
      <c r="P127" s="467"/>
      <c r="Q127" s="467"/>
    </row>
    <row r="128" spans="1:17" s="1" customFormat="1" x14ac:dyDescent="0.3">
      <c r="A128" s="13"/>
      <c r="B128" s="3"/>
      <c r="C128" s="13"/>
      <c r="D128" s="13"/>
      <c r="E128" s="534"/>
      <c r="F128" s="467"/>
      <c r="G128" s="467"/>
      <c r="H128" s="467"/>
      <c r="I128" s="467"/>
      <c r="J128" s="467"/>
      <c r="K128" s="467"/>
      <c r="L128" s="467"/>
      <c r="M128" s="467"/>
      <c r="N128" s="467"/>
      <c r="O128" s="467"/>
      <c r="P128" s="467"/>
      <c r="Q128" s="467"/>
    </row>
    <row r="129" spans="1:17" s="1" customFormat="1" x14ac:dyDescent="0.3">
      <c r="A129" s="13"/>
      <c r="B129" s="3"/>
      <c r="C129" s="13"/>
      <c r="D129" s="13"/>
      <c r="E129" s="534"/>
      <c r="F129" s="467"/>
      <c r="G129" s="467"/>
      <c r="H129" s="467"/>
      <c r="I129" s="467"/>
      <c r="J129" s="467"/>
      <c r="K129" s="467"/>
      <c r="L129" s="467"/>
      <c r="M129" s="467"/>
      <c r="N129" s="467"/>
      <c r="O129" s="467"/>
      <c r="P129" s="467"/>
      <c r="Q129" s="467"/>
    </row>
    <row r="130" spans="1:17" s="1" customFormat="1" x14ac:dyDescent="0.3">
      <c r="A130" s="13"/>
      <c r="B130" s="3"/>
      <c r="C130" s="13"/>
      <c r="D130" s="13"/>
      <c r="E130" s="534"/>
      <c r="F130" s="467"/>
      <c r="G130" s="467"/>
      <c r="H130" s="467"/>
      <c r="I130" s="467"/>
      <c r="J130" s="467"/>
      <c r="K130" s="467"/>
      <c r="L130" s="467"/>
      <c r="M130" s="467"/>
      <c r="N130" s="467"/>
      <c r="O130" s="467"/>
      <c r="P130" s="467"/>
      <c r="Q130" s="467"/>
    </row>
    <row r="131" spans="1:17" s="1" customFormat="1" x14ac:dyDescent="0.3">
      <c r="A131" s="13"/>
      <c r="B131" s="3"/>
      <c r="C131" s="13"/>
      <c r="D131" s="13"/>
      <c r="E131" s="534"/>
      <c r="F131" s="467"/>
      <c r="G131" s="467"/>
      <c r="H131" s="467"/>
      <c r="I131" s="467"/>
      <c r="J131" s="467"/>
      <c r="K131" s="467"/>
      <c r="L131" s="467"/>
      <c r="M131" s="467"/>
      <c r="N131" s="467"/>
      <c r="O131" s="467"/>
      <c r="P131" s="467"/>
      <c r="Q131" s="467"/>
    </row>
    <row r="132" spans="1:17" s="1" customFormat="1" x14ac:dyDescent="0.3">
      <c r="A132" s="13"/>
      <c r="B132" s="3"/>
      <c r="C132" s="13"/>
      <c r="D132" s="13"/>
      <c r="E132" s="534"/>
      <c r="F132" s="467"/>
      <c r="G132" s="467"/>
      <c r="H132" s="467"/>
      <c r="I132" s="467"/>
      <c r="J132" s="467"/>
      <c r="K132" s="467"/>
      <c r="L132" s="467"/>
      <c r="M132" s="467"/>
      <c r="N132" s="467"/>
      <c r="O132" s="467"/>
      <c r="P132" s="467"/>
      <c r="Q132" s="467"/>
    </row>
    <row r="133" spans="1:17" s="1" customFormat="1" x14ac:dyDescent="0.3">
      <c r="A133" s="13"/>
      <c r="B133" s="3"/>
      <c r="C133" s="13"/>
      <c r="D133" s="13"/>
      <c r="E133" s="534"/>
      <c r="F133" s="467"/>
      <c r="G133" s="467"/>
      <c r="H133" s="467"/>
      <c r="I133" s="467"/>
      <c r="J133" s="467"/>
      <c r="K133" s="467"/>
      <c r="L133" s="467"/>
      <c r="M133" s="467"/>
      <c r="N133" s="467"/>
      <c r="O133" s="467"/>
      <c r="P133" s="467"/>
      <c r="Q133" s="467"/>
    </row>
    <row r="134" spans="1:17" s="1" customFormat="1" x14ac:dyDescent="0.3">
      <c r="A134" s="13"/>
      <c r="B134" s="3"/>
      <c r="C134" s="13"/>
      <c r="D134" s="13"/>
      <c r="E134" s="534"/>
      <c r="F134" s="467"/>
      <c r="G134" s="467"/>
      <c r="H134" s="467"/>
      <c r="I134" s="467"/>
      <c r="J134" s="467"/>
      <c r="K134" s="467"/>
      <c r="L134" s="467"/>
      <c r="M134" s="467"/>
      <c r="N134" s="467"/>
      <c r="O134" s="467"/>
      <c r="P134" s="467"/>
      <c r="Q134" s="467"/>
    </row>
    <row r="135" spans="1:17" s="1" customFormat="1" x14ac:dyDescent="0.3">
      <c r="A135" s="13"/>
      <c r="B135" s="3"/>
      <c r="C135" s="13"/>
      <c r="D135" s="13"/>
      <c r="E135" s="534"/>
      <c r="F135" s="467"/>
      <c r="G135" s="467"/>
      <c r="H135" s="467"/>
      <c r="I135" s="467"/>
      <c r="J135" s="467"/>
      <c r="K135" s="467"/>
      <c r="L135" s="467"/>
      <c r="M135" s="467"/>
      <c r="N135" s="467"/>
      <c r="O135" s="467"/>
      <c r="P135" s="467"/>
      <c r="Q135" s="467"/>
    </row>
    <row r="136" spans="1:17" s="1" customFormat="1" x14ac:dyDescent="0.3">
      <c r="A136" s="13"/>
      <c r="B136" s="3"/>
      <c r="C136" s="13"/>
      <c r="D136" s="13"/>
      <c r="E136" s="534"/>
      <c r="F136" s="467"/>
      <c r="G136" s="467"/>
      <c r="H136" s="467"/>
      <c r="I136" s="467"/>
      <c r="J136" s="467"/>
      <c r="K136" s="467"/>
      <c r="L136" s="467"/>
      <c r="M136" s="467"/>
      <c r="N136" s="467"/>
      <c r="O136" s="467"/>
      <c r="P136" s="467"/>
      <c r="Q136" s="467"/>
    </row>
    <row r="137" spans="1:17" s="1" customFormat="1" x14ac:dyDescent="0.3">
      <c r="A137" s="13"/>
      <c r="B137" s="3"/>
      <c r="C137" s="13"/>
      <c r="D137" s="13"/>
      <c r="E137" s="534"/>
      <c r="F137" s="467"/>
      <c r="G137" s="467"/>
      <c r="H137" s="467"/>
      <c r="I137" s="467"/>
      <c r="J137" s="467"/>
      <c r="K137" s="467"/>
      <c r="L137" s="467"/>
      <c r="M137" s="467"/>
      <c r="N137" s="467"/>
      <c r="O137" s="467"/>
      <c r="P137" s="467"/>
      <c r="Q137" s="467"/>
    </row>
    <row r="138" spans="1:17" s="1" customFormat="1" x14ac:dyDescent="0.3">
      <c r="A138" s="13"/>
      <c r="B138" s="3"/>
      <c r="C138" s="13"/>
      <c r="D138" s="13"/>
      <c r="E138" s="534"/>
      <c r="F138" s="467"/>
      <c r="G138" s="467"/>
      <c r="H138" s="467"/>
      <c r="I138" s="467"/>
      <c r="J138" s="467"/>
      <c r="K138" s="467"/>
      <c r="L138" s="467"/>
      <c r="M138" s="467"/>
      <c r="N138" s="467"/>
      <c r="O138" s="467"/>
      <c r="P138" s="467"/>
      <c r="Q138" s="467"/>
    </row>
    <row r="139" spans="1:17" s="1" customFormat="1" x14ac:dyDescent="0.3">
      <c r="A139" s="13"/>
      <c r="B139" s="3"/>
      <c r="C139" s="13"/>
      <c r="D139" s="13"/>
      <c r="E139" s="534"/>
      <c r="F139" s="467"/>
      <c r="G139" s="467"/>
      <c r="H139" s="467"/>
      <c r="I139" s="467"/>
      <c r="J139" s="467"/>
      <c r="K139" s="467"/>
      <c r="L139" s="467"/>
      <c r="M139" s="467"/>
      <c r="N139" s="467"/>
      <c r="O139" s="467"/>
      <c r="P139" s="467"/>
      <c r="Q139" s="467"/>
    </row>
    <row r="140" spans="1:17" s="1" customFormat="1" x14ac:dyDescent="0.3">
      <c r="A140" s="13"/>
      <c r="B140" s="3"/>
      <c r="C140" s="13"/>
      <c r="D140" s="13"/>
      <c r="E140" s="534"/>
      <c r="F140" s="467"/>
      <c r="G140" s="467"/>
      <c r="H140" s="467"/>
      <c r="I140" s="467"/>
      <c r="J140" s="467"/>
      <c r="K140" s="467"/>
      <c r="L140" s="467"/>
      <c r="M140" s="467"/>
      <c r="N140" s="467"/>
      <c r="O140" s="467"/>
      <c r="P140" s="467"/>
      <c r="Q140" s="467"/>
    </row>
    <row r="141" spans="1:17" s="1" customFormat="1" x14ac:dyDescent="0.3">
      <c r="A141" s="13"/>
      <c r="B141" s="3"/>
      <c r="C141" s="13"/>
      <c r="D141" s="13"/>
      <c r="E141" s="534"/>
      <c r="F141" s="467"/>
      <c r="G141" s="467"/>
      <c r="H141" s="467"/>
      <c r="I141" s="467"/>
      <c r="J141" s="467"/>
      <c r="K141" s="467"/>
      <c r="L141" s="467"/>
      <c r="M141" s="467"/>
      <c r="N141" s="467"/>
      <c r="O141" s="467"/>
      <c r="P141" s="467"/>
      <c r="Q141" s="467"/>
    </row>
    <row r="142" spans="1:17" s="1" customFormat="1" x14ac:dyDescent="0.3">
      <c r="A142" s="13"/>
      <c r="B142" s="3"/>
      <c r="C142" s="13"/>
      <c r="D142" s="13"/>
      <c r="E142" s="534"/>
      <c r="F142" s="467"/>
      <c r="G142" s="467"/>
      <c r="H142" s="467"/>
      <c r="I142" s="467"/>
      <c r="J142" s="467"/>
      <c r="K142" s="467"/>
      <c r="L142" s="467"/>
      <c r="M142" s="467"/>
      <c r="N142" s="467"/>
      <c r="O142" s="467"/>
      <c r="P142" s="467"/>
      <c r="Q142" s="467"/>
    </row>
    <row r="143" spans="1:17" s="1" customFormat="1" x14ac:dyDescent="0.3">
      <c r="A143" s="13"/>
      <c r="B143" s="3"/>
      <c r="C143" s="13"/>
      <c r="D143" s="13"/>
      <c r="E143" s="534"/>
      <c r="F143" s="467"/>
      <c r="G143" s="467"/>
      <c r="H143" s="467"/>
      <c r="I143" s="467"/>
      <c r="J143" s="467"/>
      <c r="K143" s="467"/>
      <c r="L143" s="467"/>
      <c r="M143" s="467"/>
      <c r="N143" s="467"/>
      <c r="O143" s="467"/>
      <c r="P143" s="467"/>
      <c r="Q143" s="467"/>
    </row>
    <row r="144" spans="1:17" s="1" customFormat="1" x14ac:dyDescent="0.3">
      <c r="A144" s="13"/>
      <c r="B144" s="3"/>
      <c r="C144" s="13"/>
      <c r="D144" s="13"/>
      <c r="E144" s="534"/>
      <c r="F144" s="467"/>
      <c r="G144" s="467"/>
      <c r="H144" s="467"/>
      <c r="I144" s="467"/>
      <c r="J144" s="467"/>
      <c r="K144" s="467"/>
      <c r="L144" s="467"/>
      <c r="M144" s="467"/>
      <c r="N144" s="467"/>
      <c r="O144" s="467"/>
      <c r="P144" s="467"/>
      <c r="Q144" s="467"/>
    </row>
    <row r="145" spans="1:17" s="1" customFormat="1" x14ac:dyDescent="0.3">
      <c r="A145" s="13"/>
      <c r="B145" s="3"/>
      <c r="C145" s="13"/>
      <c r="D145" s="13"/>
      <c r="E145" s="534"/>
      <c r="F145" s="467"/>
      <c r="G145" s="467"/>
      <c r="H145" s="467"/>
      <c r="I145" s="467"/>
      <c r="J145" s="467"/>
      <c r="K145" s="467"/>
      <c r="L145" s="467"/>
      <c r="M145" s="467"/>
      <c r="N145" s="467"/>
      <c r="O145" s="467"/>
      <c r="P145" s="467"/>
      <c r="Q145" s="467"/>
    </row>
    <row r="146" spans="1:17" s="1" customFormat="1" x14ac:dyDescent="0.3">
      <c r="A146" s="13"/>
      <c r="B146" s="3"/>
      <c r="C146" s="13"/>
      <c r="D146" s="13"/>
      <c r="E146" s="534"/>
      <c r="F146" s="467"/>
      <c r="G146" s="467"/>
      <c r="H146" s="467"/>
      <c r="I146" s="467"/>
      <c r="J146" s="467"/>
      <c r="K146" s="467"/>
      <c r="L146" s="467"/>
      <c r="M146" s="467"/>
      <c r="N146" s="467"/>
      <c r="O146" s="467"/>
      <c r="P146" s="467"/>
      <c r="Q146" s="467"/>
    </row>
    <row r="147" spans="1:17" s="1" customFormat="1" x14ac:dyDescent="0.3">
      <c r="A147" s="13"/>
      <c r="B147" s="3"/>
      <c r="C147" s="13"/>
      <c r="D147" s="13"/>
      <c r="E147" s="534"/>
      <c r="F147" s="467"/>
      <c r="G147" s="467"/>
      <c r="H147" s="467"/>
      <c r="I147" s="467"/>
      <c r="J147" s="467"/>
      <c r="K147" s="467"/>
      <c r="L147" s="467"/>
      <c r="M147" s="467"/>
      <c r="N147" s="467"/>
      <c r="O147" s="467"/>
      <c r="P147" s="467"/>
      <c r="Q147" s="467"/>
    </row>
    <row r="148" spans="1:17" s="1" customFormat="1" x14ac:dyDescent="0.3">
      <c r="A148" s="13"/>
      <c r="B148" s="3"/>
      <c r="C148" s="13"/>
      <c r="D148" s="13"/>
      <c r="E148" s="534"/>
      <c r="F148" s="467"/>
      <c r="G148" s="467"/>
      <c r="H148" s="467"/>
      <c r="I148" s="467"/>
      <c r="J148" s="467"/>
      <c r="K148" s="467"/>
      <c r="L148" s="467"/>
      <c r="M148" s="467"/>
      <c r="N148" s="467"/>
      <c r="O148" s="467"/>
      <c r="P148" s="467"/>
      <c r="Q148" s="467"/>
    </row>
    <row r="149" spans="1:17" s="1" customFormat="1" x14ac:dyDescent="0.3">
      <c r="A149" s="13"/>
      <c r="B149" s="3"/>
      <c r="C149" s="13"/>
      <c r="D149" s="13"/>
      <c r="E149" s="534"/>
      <c r="F149" s="467"/>
      <c r="G149" s="467"/>
      <c r="H149" s="467"/>
      <c r="I149" s="467"/>
      <c r="J149" s="467"/>
      <c r="K149" s="467"/>
      <c r="L149" s="467"/>
      <c r="M149" s="467"/>
      <c r="N149" s="467"/>
      <c r="O149" s="467"/>
      <c r="P149" s="467"/>
      <c r="Q149" s="467"/>
    </row>
    <row r="150" spans="1:17" s="1" customFormat="1" x14ac:dyDescent="0.3">
      <c r="A150" s="13"/>
      <c r="B150" s="3"/>
      <c r="C150" s="13"/>
      <c r="D150" s="13"/>
      <c r="E150" s="534"/>
      <c r="F150" s="467"/>
      <c r="G150" s="467"/>
      <c r="H150" s="467"/>
      <c r="I150" s="467"/>
      <c r="J150" s="467"/>
      <c r="K150" s="467"/>
      <c r="L150" s="467"/>
      <c r="M150" s="467"/>
      <c r="N150" s="467"/>
      <c r="O150" s="467"/>
      <c r="P150" s="467"/>
      <c r="Q150" s="467"/>
    </row>
    <row r="151" spans="1:17" s="1" customFormat="1" x14ac:dyDescent="0.3">
      <c r="A151" s="13"/>
      <c r="B151" s="3"/>
      <c r="C151" s="13"/>
      <c r="D151" s="13"/>
      <c r="E151" s="534"/>
      <c r="F151" s="467"/>
      <c r="G151" s="467"/>
      <c r="H151" s="467"/>
      <c r="I151" s="467"/>
      <c r="J151" s="467"/>
      <c r="K151" s="467"/>
      <c r="L151" s="467"/>
      <c r="M151" s="467"/>
      <c r="N151" s="467"/>
      <c r="O151" s="467"/>
      <c r="P151" s="467"/>
      <c r="Q151" s="467"/>
    </row>
    <row r="152" spans="1:17" s="1" customFormat="1" x14ac:dyDescent="0.3">
      <c r="A152" s="13"/>
      <c r="B152" s="3"/>
      <c r="C152" s="13"/>
      <c r="D152" s="13"/>
      <c r="E152" s="534"/>
      <c r="F152" s="467"/>
      <c r="G152" s="467"/>
      <c r="H152" s="467"/>
      <c r="I152" s="467"/>
      <c r="J152" s="467"/>
      <c r="K152" s="467"/>
      <c r="L152" s="467"/>
      <c r="M152" s="467"/>
      <c r="N152" s="467"/>
      <c r="O152" s="467"/>
      <c r="P152" s="467"/>
      <c r="Q152" s="467"/>
    </row>
    <row r="153" spans="1:17" s="1" customFormat="1" x14ac:dyDescent="0.3">
      <c r="A153" s="13"/>
      <c r="B153" s="3"/>
      <c r="C153" s="13"/>
      <c r="D153" s="13"/>
      <c r="E153" s="534"/>
      <c r="F153" s="467"/>
      <c r="G153" s="467"/>
      <c r="H153" s="467"/>
      <c r="I153" s="467"/>
      <c r="J153" s="467"/>
      <c r="K153" s="467"/>
      <c r="L153" s="467"/>
      <c r="M153" s="467"/>
      <c r="N153" s="467"/>
      <c r="O153" s="467"/>
      <c r="P153" s="467"/>
      <c r="Q153" s="467"/>
    </row>
    <row r="154" spans="1:17" s="1" customFormat="1" x14ac:dyDescent="0.3">
      <c r="A154" s="13"/>
      <c r="B154" s="3"/>
      <c r="C154" s="13"/>
      <c r="D154" s="13"/>
      <c r="E154" s="534"/>
      <c r="F154" s="467"/>
      <c r="G154" s="467"/>
      <c r="H154" s="467"/>
      <c r="I154" s="467"/>
      <c r="J154" s="467"/>
      <c r="K154" s="467"/>
      <c r="L154" s="467"/>
      <c r="M154" s="467"/>
      <c r="N154" s="467"/>
      <c r="O154" s="467"/>
      <c r="P154" s="467"/>
      <c r="Q154" s="467"/>
    </row>
    <row r="155" spans="1:17" s="1" customFormat="1" x14ac:dyDescent="0.3">
      <c r="A155" s="13"/>
      <c r="B155" s="3"/>
      <c r="C155" s="13"/>
      <c r="D155" s="13"/>
      <c r="E155" s="534"/>
      <c r="F155" s="467"/>
      <c r="G155" s="467"/>
      <c r="H155" s="467"/>
      <c r="I155" s="467"/>
      <c r="J155" s="467"/>
      <c r="K155" s="467"/>
      <c r="L155" s="467"/>
      <c r="M155" s="467"/>
      <c r="N155" s="467"/>
      <c r="O155" s="467"/>
      <c r="P155" s="467"/>
      <c r="Q155" s="467"/>
    </row>
    <row r="156" spans="1:17" s="1" customFormat="1" x14ac:dyDescent="0.3">
      <c r="A156" s="13"/>
      <c r="B156" s="3"/>
      <c r="C156" s="13"/>
      <c r="D156" s="13"/>
      <c r="E156" s="534"/>
      <c r="F156" s="467"/>
      <c r="G156" s="467"/>
      <c r="H156" s="467"/>
      <c r="I156" s="467"/>
      <c r="J156" s="467"/>
      <c r="K156" s="467"/>
      <c r="L156" s="467"/>
      <c r="M156" s="467"/>
      <c r="N156" s="467"/>
      <c r="O156" s="467"/>
      <c r="P156" s="467"/>
      <c r="Q156" s="467"/>
    </row>
    <row r="157" spans="1:17" s="1" customFormat="1" x14ac:dyDescent="0.3">
      <c r="A157" s="13"/>
      <c r="B157" s="3"/>
      <c r="C157" s="13"/>
      <c r="D157" s="13"/>
      <c r="E157" s="534"/>
      <c r="F157" s="467"/>
      <c r="G157" s="467"/>
      <c r="H157" s="467"/>
      <c r="I157" s="467"/>
      <c r="J157" s="467"/>
      <c r="K157" s="467"/>
      <c r="L157" s="467"/>
      <c r="M157" s="467"/>
      <c r="N157" s="467"/>
      <c r="O157" s="467"/>
      <c r="P157" s="467"/>
      <c r="Q157" s="467"/>
    </row>
    <row r="158" spans="1:17" s="1" customFormat="1" x14ac:dyDescent="0.3">
      <c r="A158" s="13"/>
      <c r="B158" s="3"/>
      <c r="C158" s="13"/>
      <c r="D158" s="13"/>
      <c r="E158" s="534"/>
      <c r="F158" s="467"/>
      <c r="G158" s="467"/>
      <c r="H158" s="467"/>
      <c r="I158" s="467"/>
      <c r="J158" s="467"/>
      <c r="K158" s="467"/>
      <c r="L158" s="467"/>
      <c r="M158" s="467"/>
      <c r="N158" s="467"/>
      <c r="O158" s="467"/>
      <c r="P158" s="467"/>
      <c r="Q158" s="467"/>
    </row>
    <row r="159" spans="1:17" s="1" customFormat="1" x14ac:dyDescent="0.3">
      <c r="A159" s="13"/>
      <c r="B159" s="3"/>
      <c r="C159" s="13"/>
      <c r="D159" s="13"/>
      <c r="E159" s="534"/>
      <c r="F159" s="467"/>
      <c r="G159" s="467"/>
      <c r="H159" s="467"/>
      <c r="I159" s="467"/>
      <c r="J159" s="467"/>
      <c r="K159" s="467"/>
      <c r="L159" s="467"/>
      <c r="M159" s="467"/>
      <c r="N159" s="467"/>
      <c r="O159" s="467"/>
      <c r="P159" s="467"/>
      <c r="Q159" s="467"/>
    </row>
    <row r="160" spans="1:17" s="1" customFormat="1" x14ac:dyDescent="0.3">
      <c r="A160" s="13"/>
      <c r="B160" s="3"/>
      <c r="C160" s="13"/>
      <c r="D160" s="13"/>
      <c r="E160" s="534"/>
      <c r="F160" s="467"/>
      <c r="G160" s="467"/>
      <c r="H160" s="467"/>
      <c r="I160" s="467"/>
      <c r="J160" s="467"/>
      <c r="K160" s="467"/>
      <c r="L160" s="467"/>
      <c r="M160" s="467"/>
      <c r="N160" s="467"/>
      <c r="O160" s="467"/>
      <c r="P160" s="467"/>
      <c r="Q160" s="467"/>
    </row>
    <row r="161" spans="1:17" s="1" customFormat="1" x14ac:dyDescent="0.3">
      <c r="A161" s="13"/>
      <c r="B161" s="3"/>
      <c r="C161" s="13"/>
      <c r="D161" s="13"/>
      <c r="E161" s="534"/>
      <c r="F161" s="467"/>
      <c r="G161" s="467"/>
      <c r="H161" s="467"/>
      <c r="I161" s="467"/>
      <c r="J161" s="467"/>
      <c r="K161" s="467"/>
      <c r="L161" s="467"/>
      <c r="M161" s="467"/>
      <c r="N161" s="467"/>
      <c r="O161" s="467"/>
      <c r="P161" s="467"/>
      <c r="Q161" s="467"/>
    </row>
    <row r="162" spans="1:17" s="1" customFormat="1" x14ac:dyDescent="0.3">
      <c r="A162" s="13"/>
      <c r="B162" s="3"/>
      <c r="C162" s="13"/>
      <c r="D162" s="13"/>
      <c r="E162" s="534"/>
      <c r="F162" s="467"/>
      <c r="G162" s="467"/>
      <c r="H162" s="467"/>
      <c r="I162" s="467"/>
      <c r="J162" s="467"/>
      <c r="K162" s="467"/>
      <c r="L162" s="467"/>
      <c r="M162" s="467"/>
      <c r="N162" s="467"/>
      <c r="O162" s="467"/>
      <c r="P162" s="467"/>
      <c r="Q162" s="467"/>
    </row>
    <row r="163" spans="1:17" s="1" customFormat="1" x14ac:dyDescent="0.3">
      <c r="A163" s="13"/>
      <c r="B163" s="3"/>
      <c r="C163" s="13"/>
      <c r="D163" s="13"/>
      <c r="E163" s="534"/>
      <c r="F163" s="467"/>
      <c r="G163" s="467"/>
      <c r="H163" s="467"/>
      <c r="I163" s="467"/>
      <c r="J163" s="467"/>
      <c r="K163" s="467"/>
      <c r="L163" s="467"/>
      <c r="M163" s="467"/>
      <c r="N163" s="467"/>
      <c r="O163" s="467"/>
      <c r="P163" s="467"/>
      <c r="Q163" s="467"/>
    </row>
    <row r="164" spans="1:17" s="1" customFormat="1" x14ac:dyDescent="0.3">
      <c r="A164" s="13"/>
      <c r="B164" s="3"/>
      <c r="C164" s="13"/>
      <c r="D164" s="13"/>
      <c r="E164" s="534"/>
      <c r="F164" s="467"/>
      <c r="G164" s="467"/>
      <c r="H164" s="467"/>
      <c r="I164" s="467"/>
      <c r="J164" s="467"/>
      <c r="K164" s="467"/>
      <c r="L164" s="467"/>
      <c r="M164" s="467"/>
      <c r="N164" s="467"/>
      <c r="O164" s="467"/>
      <c r="P164" s="467"/>
      <c r="Q164" s="467"/>
    </row>
    <row r="165" spans="1:17" s="1" customFormat="1" x14ac:dyDescent="0.3">
      <c r="A165" s="13"/>
      <c r="B165" s="3"/>
      <c r="C165" s="13"/>
      <c r="D165" s="13"/>
      <c r="E165" s="534"/>
      <c r="F165" s="467"/>
      <c r="G165" s="467"/>
      <c r="H165" s="467"/>
      <c r="I165" s="467"/>
      <c r="J165" s="467"/>
      <c r="K165" s="467"/>
      <c r="L165" s="467"/>
      <c r="M165" s="467"/>
      <c r="N165" s="467"/>
      <c r="O165" s="467"/>
      <c r="P165" s="467"/>
      <c r="Q165" s="467"/>
    </row>
    <row r="166" spans="1:17" s="1" customFormat="1" x14ac:dyDescent="0.3">
      <c r="A166" s="13"/>
      <c r="B166" s="3"/>
      <c r="C166" s="13"/>
      <c r="D166" s="13"/>
      <c r="E166" s="534"/>
      <c r="F166" s="467"/>
      <c r="G166" s="467"/>
      <c r="H166" s="467"/>
      <c r="I166" s="467"/>
      <c r="J166" s="467"/>
      <c r="K166" s="467"/>
      <c r="L166" s="467"/>
      <c r="M166" s="467"/>
      <c r="N166" s="467"/>
      <c r="O166" s="467"/>
      <c r="P166" s="467"/>
      <c r="Q166" s="467"/>
    </row>
    <row r="167" spans="1:17" s="1" customFormat="1" x14ac:dyDescent="0.3">
      <c r="A167" s="13"/>
      <c r="B167" s="3"/>
      <c r="C167" s="13"/>
      <c r="D167" s="13"/>
      <c r="E167" s="534"/>
      <c r="F167" s="467"/>
      <c r="G167" s="467"/>
      <c r="H167" s="467"/>
      <c r="I167" s="467"/>
      <c r="J167" s="467"/>
      <c r="K167" s="467"/>
      <c r="L167" s="467"/>
      <c r="M167" s="467"/>
      <c r="N167" s="467"/>
      <c r="O167" s="467"/>
      <c r="P167" s="467"/>
      <c r="Q167" s="467"/>
    </row>
    <row r="168" spans="1:17" s="1" customFormat="1" x14ac:dyDescent="0.3">
      <c r="A168" s="13"/>
      <c r="B168" s="3"/>
      <c r="C168" s="13"/>
      <c r="D168" s="13"/>
      <c r="E168" s="534"/>
      <c r="F168" s="467"/>
      <c r="G168" s="467"/>
      <c r="H168" s="467"/>
      <c r="I168" s="467"/>
      <c r="J168" s="467"/>
      <c r="K168" s="467"/>
      <c r="L168" s="467"/>
      <c r="M168" s="467"/>
      <c r="N168" s="467"/>
      <c r="O168" s="467"/>
      <c r="P168" s="467"/>
      <c r="Q168" s="467"/>
    </row>
    <row r="169" spans="1:17" s="1" customFormat="1" x14ac:dyDescent="0.3">
      <c r="A169" s="13"/>
      <c r="B169" s="3"/>
      <c r="C169" s="13"/>
      <c r="D169" s="13"/>
      <c r="E169" s="534"/>
      <c r="F169" s="467"/>
      <c r="G169" s="467"/>
      <c r="H169" s="467"/>
      <c r="I169" s="467"/>
      <c r="J169" s="467"/>
      <c r="K169" s="467"/>
      <c r="L169" s="467"/>
      <c r="M169" s="467"/>
      <c r="N169" s="467"/>
      <c r="O169" s="467"/>
      <c r="P169" s="467"/>
      <c r="Q169" s="467"/>
    </row>
    <row r="170" spans="1:17" s="1" customFormat="1" x14ac:dyDescent="0.3">
      <c r="A170" s="13"/>
      <c r="B170" s="3"/>
      <c r="C170" s="13"/>
      <c r="D170" s="13"/>
      <c r="E170" s="534"/>
      <c r="F170" s="467"/>
      <c r="G170" s="467"/>
      <c r="H170" s="467"/>
      <c r="I170" s="467"/>
      <c r="J170" s="467"/>
      <c r="K170" s="467"/>
      <c r="L170" s="467"/>
      <c r="M170" s="467"/>
      <c r="N170" s="467"/>
      <c r="O170" s="467"/>
      <c r="P170" s="467"/>
      <c r="Q170" s="467"/>
    </row>
    <row r="171" spans="1:17" s="1" customFormat="1" x14ac:dyDescent="0.3">
      <c r="A171" s="13"/>
      <c r="B171" s="3"/>
      <c r="C171" s="13"/>
      <c r="D171" s="13"/>
      <c r="E171" s="534"/>
      <c r="F171" s="467"/>
      <c r="G171" s="467"/>
      <c r="H171" s="467"/>
      <c r="I171" s="467"/>
      <c r="J171" s="467"/>
      <c r="K171" s="467"/>
      <c r="L171" s="467"/>
      <c r="M171" s="467"/>
      <c r="N171" s="467"/>
      <c r="O171" s="467"/>
      <c r="P171" s="467"/>
      <c r="Q171" s="467"/>
    </row>
    <row r="172" spans="1:17" s="1" customFormat="1" x14ac:dyDescent="0.3">
      <c r="A172" s="13"/>
      <c r="B172" s="3"/>
      <c r="C172" s="13"/>
      <c r="D172" s="13"/>
      <c r="E172" s="534"/>
      <c r="F172" s="467"/>
      <c r="G172" s="467"/>
      <c r="H172" s="467"/>
      <c r="I172" s="467"/>
      <c r="J172" s="467"/>
      <c r="K172" s="467"/>
      <c r="L172" s="467"/>
      <c r="M172" s="467"/>
      <c r="N172" s="467"/>
      <c r="O172" s="467"/>
      <c r="P172" s="467"/>
      <c r="Q172" s="467"/>
    </row>
    <row r="173" spans="1:17" s="1" customFormat="1" x14ac:dyDescent="0.3">
      <c r="A173" s="13"/>
      <c r="B173" s="3"/>
      <c r="C173" s="13"/>
      <c r="D173" s="13"/>
      <c r="E173" s="534"/>
      <c r="F173" s="467"/>
      <c r="G173" s="467"/>
      <c r="H173" s="467"/>
      <c r="I173" s="467"/>
      <c r="J173" s="467"/>
      <c r="K173" s="467"/>
      <c r="L173" s="467"/>
      <c r="M173" s="467"/>
      <c r="N173" s="467"/>
      <c r="O173" s="467"/>
      <c r="P173" s="467"/>
      <c r="Q173" s="467"/>
    </row>
    <row r="174" spans="1:17" s="1" customFormat="1" x14ac:dyDescent="0.3">
      <c r="A174" s="13"/>
      <c r="B174" s="3"/>
      <c r="C174" s="13"/>
      <c r="D174" s="13"/>
      <c r="E174" s="534"/>
      <c r="F174" s="467"/>
      <c r="G174" s="467"/>
      <c r="H174" s="467"/>
      <c r="I174" s="467"/>
      <c r="J174" s="467"/>
      <c r="K174" s="467"/>
      <c r="L174" s="467"/>
      <c r="M174" s="467"/>
      <c r="N174" s="467"/>
      <c r="O174" s="467"/>
      <c r="P174" s="467"/>
      <c r="Q174" s="467"/>
    </row>
    <row r="175" spans="1:17" s="1" customFormat="1" x14ac:dyDescent="0.3">
      <c r="A175" s="13"/>
      <c r="B175" s="3"/>
      <c r="C175" s="13"/>
      <c r="D175" s="13"/>
      <c r="E175" s="534"/>
      <c r="F175" s="467"/>
      <c r="G175" s="467"/>
      <c r="H175" s="467"/>
      <c r="I175" s="467"/>
      <c r="J175" s="467"/>
      <c r="K175" s="467"/>
      <c r="L175" s="467"/>
      <c r="M175" s="467"/>
      <c r="N175" s="467"/>
      <c r="O175" s="467"/>
      <c r="P175" s="467"/>
      <c r="Q175" s="467"/>
    </row>
    <row r="176" spans="1:17" s="1" customFormat="1" x14ac:dyDescent="0.3">
      <c r="A176" s="13"/>
      <c r="B176" s="3"/>
      <c r="C176" s="13"/>
      <c r="D176" s="13"/>
      <c r="E176" s="534"/>
      <c r="F176" s="467"/>
      <c r="G176" s="467"/>
      <c r="H176" s="467"/>
      <c r="I176" s="467"/>
      <c r="J176" s="467"/>
      <c r="K176" s="467"/>
      <c r="L176" s="467"/>
      <c r="M176" s="467"/>
      <c r="N176" s="467"/>
      <c r="O176" s="467"/>
      <c r="P176" s="467"/>
      <c r="Q176" s="467"/>
    </row>
    <row r="177" spans="1:17" s="1" customFormat="1" x14ac:dyDescent="0.3">
      <c r="A177" s="13"/>
      <c r="B177" s="3"/>
      <c r="C177" s="13"/>
      <c r="D177" s="13"/>
      <c r="E177" s="534"/>
      <c r="F177" s="467"/>
      <c r="G177" s="467"/>
      <c r="H177" s="467"/>
      <c r="I177" s="467"/>
      <c r="J177" s="467"/>
      <c r="K177" s="467"/>
      <c r="L177" s="467"/>
      <c r="M177" s="467"/>
      <c r="N177" s="467"/>
      <c r="O177" s="467"/>
      <c r="P177" s="467"/>
      <c r="Q177" s="467"/>
    </row>
  </sheetData>
  <mergeCells count="4">
    <mergeCell ref="K40:M40"/>
    <mergeCell ref="F6:H6"/>
    <mergeCell ref="K6:M6"/>
    <mergeCell ref="F40:H40"/>
  </mergeCells>
  <pageMargins left="0" right="0" top="0.74803149606299213" bottom="0" header="0.31496062992125984" footer="0.31496062992125984"/>
  <pageSetup paperSize="9" scale="2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  <pageSetUpPr fitToPage="1"/>
  </sheetPr>
  <dimension ref="B2:N45"/>
  <sheetViews>
    <sheetView topLeftCell="A19" workbookViewId="0">
      <selection activeCell="N50" sqref="N50"/>
    </sheetView>
  </sheetViews>
  <sheetFormatPr defaultRowHeight="15" x14ac:dyDescent="0.25"/>
  <cols>
    <col min="3" max="3" width="12.28515625" customWidth="1"/>
    <col min="4" max="4" width="12.5703125" customWidth="1"/>
    <col min="5" max="5" width="15.85546875" customWidth="1"/>
    <col min="6" max="6" width="14.7109375" customWidth="1"/>
    <col min="7" max="9" width="10.7109375" customWidth="1"/>
    <col min="10" max="10" width="17.7109375" customWidth="1"/>
    <col min="11" max="16" width="10.7109375" customWidth="1"/>
  </cols>
  <sheetData>
    <row r="2" spans="2:14" ht="15.75" thickBot="1" x14ac:dyDescent="0.3"/>
    <row r="3" spans="2:14" ht="21.75" thickBot="1" x14ac:dyDescent="0.4">
      <c r="B3" s="1052"/>
      <c r="C3" s="1208" t="s">
        <v>90</v>
      </c>
      <c r="D3" s="1209"/>
      <c r="E3" s="1209"/>
      <c r="F3" s="1209"/>
      <c r="G3" s="1210"/>
      <c r="H3" s="1053"/>
      <c r="I3" s="59"/>
    </row>
    <row r="4" spans="2:14" ht="21.75" thickBot="1" x14ac:dyDescent="0.4">
      <c r="B4" s="32"/>
      <c r="C4" s="30"/>
      <c r="D4" s="30"/>
      <c r="E4" s="30"/>
      <c r="F4" s="30"/>
      <c r="G4" s="30"/>
      <c r="H4" s="33"/>
      <c r="I4" s="59"/>
    </row>
    <row r="5" spans="2:14" ht="21.75" thickBot="1" x14ac:dyDescent="0.4">
      <c r="B5" s="1052" t="s">
        <v>56</v>
      </c>
      <c r="C5" s="1211" t="s">
        <v>58</v>
      </c>
      <c r="D5" s="1206"/>
      <c r="E5" s="1207"/>
      <c r="F5" s="50" t="s">
        <v>59</v>
      </c>
      <c r="G5" s="1054" t="s">
        <v>61</v>
      </c>
      <c r="H5" s="1205" t="s">
        <v>62</v>
      </c>
      <c r="I5" s="1206"/>
      <c r="J5" s="1207"/>
      <c r="K5" s="1205" t="s">
        <v>87</v>
      </c>
      <c r="L5" s="1206"/>
      <c r="M5" s="1206"/>
      <c r="N5" s="1207"/>
    </row>
    <row r="6" spans="2:14" ht="32.25" thickBot="1" x14ac:dyDescent="0.55000000000000004">
      <c r="B6" s="1055" t="s">
        <v>57</v>
      </c>
      <c r="C6" s="1056" t="s">
        <v>6</v>
      </c>
      <c r="D6" s="1056" t="s">
        <v>7</v>
      </c>
      <c r="E6" s="1057" t="s">
        <v>8</v>
      </c>
      <c r="F6" s="1058" t="s">
        <v>60</v>
      </c>
      <c r="G6" s="1049"/>
      <c r="H6" s="1058" t="s">
        <v>17</v>
      </c>
      <c r="I6" s="1059" t="s">
        <v>82</v>
      </c>
      <c r="J6" s="1060" t="s">
        <v>88</v>
      </c>
      <c r="K6" s="1061" t="s">
        <v>65</v>
      </c>
      <c r="L6" s="1054" t="s">
        <v>67</v>
      </c>
      <c r="M6" s="1062" t="s">
        <v>89</v>
      </c>
      <c r="N6" s="1063" t="s">
        <v>68</v>
      </c>
    </row>
    <row r="7" spans="2:14" ht="21" x14ac:dyDescent="0.35">
      <c r="B7" s="34"/>
      <c r="C7" s="29"/>
      <c r="D7" s="29"/>
      <c r="E7" s="36"/>
      <c r="F7" s="38"/>
      <c r="G7" s="40"/>
      <c r="H7" s="648"/>
      <c r="I7" s="650"/>
      <c r="J7" s="651"/>
      <c r="K7" s="650"/>
      <c r="L7" s="652"/>
      <c r="M7" s="652"/>
      <c r="N7" s="651"/>
    </row>
    <row r="8" spans="2:14" ht="21" x14ac:dyDescent="0.35">
      <c r="B8" s="35">
        <v>1</v>
      </c>
      <c r="C8" s="19">
        <v>42.000999999999998</v>
      </c>
      <c r="D8" s="19">
        <v>46.999000000000002</v>
      </c>
      <c r="E8" s="21">
        <v>203</v>
      </c>
      <c r="F8" s="20">
        <v>1400</v>
      </c>
      <c r="G8" s="41">
        <v>100</v>
      </c>
      <c r="H8" s="645">
        <v>45</v>
      </c>
      <c r="I8" s="35">
        <v>0.8</v>
      </c>
      <c r="J8" s="46">
        <v>450</v>
      </c>
      <c r="K8" s="35">
        <v>800</v>
      </c>
      <c r="L8" s="19">
        <v>80</v>
      </c>
      <c r="M8" s="19">
        <v>700</v>
      </c>
      <c r="N8" s="46">
        <v>10</v>
      </c>
    </row>
    <row r="9" spans="2:14" ht="21" x14ac:dyDescent="0.35">
      <c r="B9" s="35">
        <v>2</v>
      </c>
      <c r="C9" s="19">
        <v>42</v>
      </c>
      <c r="D9" s="19">
        <v>47</v>
      </c>
      <c r="E9" s="21">
        <v>203</v>
      </c>
      <c r="F9" s="20">
        <v>1399.99</v>
      </c>
      <c r="G9" s="41">
        <v>100</v>
      </c>
      <c r="H9" s="645">
        <v>45</v>
      </c>
      <c r="I9" s="35">
        <v>0.8</v>
      </c>
      <c r="J9" s="46">
        <v>450</v>
      </c>
      <c r="K9" s="35">
        <v>800</v>
      </c>
      <c r="L9" s="19">
        <v>80</v>
      </c>
      <c r="M9" s="19">
        <v>700</v>
      </c>
      <c r="N9" s="46">
        <v>10</v>
      </c>
    </row>
    <row r="10" spans="2:14" ht="21" x14ac:dyDescent="0.35">
      <c r="B10" s="35">
        <v>3</v>
      </c>
      <c r="C10" s="19">
        <v>42</v>
      </c>
      <c r="D10" s="19">
        <v>47</v>
      </c>
      <c r="E10" s="21">
        <v>203</v>
      </c>
      <c r="F10" s="20">
        <v>1400</v>
      </c>
      <c r="G10" s="41">
        <v>100</v>
      </c>
      <c r="H10" s="645">
        <v>45</v>
      </c>
      <c r="I10" s="35">
        <v>0.8</v>
      </c>
      <c r="J10" s="46">
        <v>450</v>
      </c>
      <c r="K10" s="35">
        <v>800</v>
      </c>
      <c r="L10" s="19">
        <v>80.05</v>
      </c>
      <c r="M10" s="19">
        <v>700</v>
      </c>
      <c r="N10" s="46">
        <v>10</v>
      </c>
    </row>
    <row r="11" spans="2:14" ht="21" x14ac:dyDescent="0.35">
      <c r="B11" s="35">
        <v>4</v>
      </c>
      <c r="C11" s="19">
        <v>42.005000000000003</v>
      </c>
      <c r="D11" s="19">
        <v>46.99</v>
      </c>
      <c r="E11" s="21">
        <v>203.01</v>
      </c>
      <c r="F11" s="20">
        <v>1399.96</v>
      </c>
      <c r="G11" s="41">
        <v>100</v>
      </c>
      <c r="H11" s="645">
        <v>45</v>
      </c>
      <c r="I11" s="35">
        <v>0.8</v>
      </c>
      <c r="J11" s="46">
        <v>450</v>
      </c>
      <c r="K11" s="35">
        <v>800.01</v>
      </c>
      <c r="L11" s="19">
        <v>80.05</v>
      </c>
      <c r="M11" s="19">
        <v>700</v>
      </c>
      <c r="N11" s="46">
        <v>10</v>
      </c>
    </row>
    <row r="12" spans="2:14" ht="21" x14ac:dyDescent="0.35">
      <c r="B12" s="35">
        <v>5</v>
      </c>
      <c r="C12" s="19">
        <v>42</v>
      </c>
      <c r="D12" s="19">
        <v>47</v>
      </c>
      <c r="E12" s="21">
        <v>203</v>
      </c>
      <c r="F12" s="20">
        <v>1400</v>
      </c>
      <c r="G12" s="41">
        <v>100</v>
      </c>
      <c r="H12" s="645">
        <v>45</v>
      </c>
      <c r="I12" s="35">
        <v>0.8</v>
      </c>
      <c r="J12" s="46">
        <v>450</v>
      </c>
      <c r="K12" s="35">
        <v>800</v>
      </c>
      <c r="L12" s="19">
        <v>80</v>
      </c>
      <c r="M12" s="19">
        <v>700</v>
      </c>
      <c r="N12" s="46">
        <v>10</v>
      </c>
    </row>
    <row r="13" spans="2:14" ht="21" x14ac:dyDescent="0.35">
      <c r="B13" s="35">
        <v>6</v>
      </c>
      <c r="C13" s="19">
        <v>42</v>
      </c>
      <c r="D13" s="19">
        <v>47</v>
      </c>
      <c r="E13" s="21">
        <v>203</v>
      </c>
      <c r="F13" s="20">
        <v>1400</v>
      </c>
      <c r="G13" s="41">
        <v>100</v>
      </c>
      <c r="H13" s="645">
        <v>45</v>
      </c>
      <c r="I13" s="35">
        <v>0.8</v>
      </c>
      <c r="J13" s="46">
        <v>450</v>
      </c>
      <c r="K13" s="35">
        <v>800.01</v>
      </c>
      <c r="L13" s="19">
        <v>79.989999999999995</v>
      </c>
      <c r="M13" s="19">
        <v>700.00400000000002</v>
      </c>
      <c r="N13" s="46">
        <v>9.9960000000000004</v>
      </c>
    </row>
    <row r="14" spans="2:14" ht="21" x14ac:dyDescent="0.35">
      <c r="B14" s="35">
        <v>7</v>
      </c>
      <c r="C14" s="19">
        <v>42.005000000000003</v>
      </c>
      <c r="D14" s="19">
        <v>46.98</v>
      </c>
      <c r="E14" s="21">
        <v>203.01</v>
      </c>
      <c r="F14" s="20">
        <v>1399.91</v>
      </c>
      <c r="G14" s="41">
        <v>100</v>
      </c>
      <c r="H14" s="645">
        <v>45</v>
      </c>
      <c r="I14" s="35">
        <v>0.8</v>
      </c>
      <c r="J14" s="46">
        <v>450.00400000000002</v>
      </c>
      <c r="K14" s="35">
        <v>800</v>
      </c>
      <c r="L14" s="19">
        <v>80.001000000000005</v>
      </c>
      <c r="M14" s="19">
        <v>700.01</v>
      </c>
      <c r="N14" s="46">
        <v>10</v>
      </c>
    </row>
    <row r="15" spans="2:14" ht="21" x14ac:dyDescent="0.35">
      <c r="B15" s="35">
        <v>8</v>
      </c>
      <c r="C15" s="19">
        <v>42</v>
      </c>
      <c r="D15" s="19">
        <v>47</v>
      </c>
      <c r="E15" s="21">
        <v>203</v>
      </c>
      <c r="F15" s="20">
        <v>1400</v>
      </c>
      <c r="G15" s="41">
        <v>100</v>
      </c>
      <c r="H15" s="645">
        <v>45</v>
      </c>
      <c r="I15" s="35">
        <v>0.8</v>
      </c>
      <c r="J15" s="46">
        <v>450</v>
      </c>
      <c r="K15" s="35">
        <v>800</v>
      </c>
      <c r="L15" s="19">
        <v>80</v>
      </c>
      <c r="M15" s="19">
        <v>700.01</v>
      </c>
      <c r="N15" s="46">
        <v>10</v>
      </c>
    </row>
    <row r="16" spans="2:14" ht="21" x14ac:dyDescent="0.35">
      <c r="B16" s="35">
        <v>9</v>
      </c>
      <c r="C16" s="19">
        <v>42</v>
      </c>
      <c r="D16" s="19">
        <v>47</v>
      </c>
      <c r="E16" s="21">
        <v>203</v>
      </c>
      <c r="F16" s="20">
        <v>1400</v>
      </c>
      <c r="G16" s="41">
        <v>100</v>
      </c>
      <c r="H16" s="645">
        <v>45</v>
      </c>
      <c r="I16" s="35">
        <v>0.8</v>
      </c>
      <c r="J16" s="46">
        <v>450.01</v>
      </c>
      <c r="K16" s="35">
        <v>800</v>
      </c>
      <c r="L16" s="19">
        <v>80</v>
      </c>
      <c r="M16" s="19">
        <v>700.01</v>
      </c>
      <c r="N16" s="46">
        <v>10</v>
      </c>
    </row>
    <row r="17" spans="2:14" ht="21" x14ac:dyDescent="0.35">
      <c r="B17" s="35">
        <v>10</v>
      </c>
      <c r="C17" s="19">
        <v>42.005000000000003</v>
      </c>
      <c r="D17" s="19">
        <v>47</v>
      </c>
      <c r="E17" s="21">
        <v>203</v>
      </c>
      <c r="F17" s="20">
        <v>1400</v>
      </c>
      <c r="G17" s="41">
        <v>100</v>
      </c>
      <c r="H17" s="645">
        <v>45</v>
      </c>
      <c r="I17" s="35">
        <v>0.8</v>
      </c>
      <c r="J17" s="46">
        <v>450</v>
      </c>
      <c r="K17" s="35">
        <v>800</v>
      </c>
      <c r="L17" s="19">
        <v>80.099999999999994</v>
      </c>
      <c r="M17" s="19">
        <v>700.1</v>
      </c>
      <c r="N17" s="46">
        <v>10</v>
      </c>
    </row>
    <row r="18" spans="2:14" ht="21.75" thickBot="1" x14ac:dyDescent="0.4">
      <c r="B18" s="43"/>
      <c r="C18" s="16"/>
      <c r="D18" s="16"/>
      <c r="E18" s="17"/>
      <c r="F18" s="15"/>
      <c r="G18" s="42"/>
      <c r="H18" s="646"/>
      <c r="I18" s="43"/>
      <c r="J18" s="895"/>
      <c r="K18" s="43"/>
      <c r="L18" s="16"/>
      <c r="M18" s="16"/>
      <c r="N18" s="895"/>
    </row>
    <row r="19" spans="2:14" ht="21.75" thickBot="1" x14ac:dyDescent="0.4">
      <c r="B19" s="1064" t="s">
        <v>3</v>
      </c>
      <c r="C19" s="1065">
        <f t="shared" ref="C19:H19" si="0">SUM(C8:C17)</f>
        <v>420.01600000000002</v>
      </c>
      <c r="D19" s="1065">
        <f t="shared" si="0"/>
        <v>469.96900000000005</v>
      </c>
      <c r="E19" s="1066">
        <f t="shared" si="0"/>
        <v>2030.02</v>
      </c>
      <c r="F19" s="1062">
        <f t="shared" si="0"/>
        <v>13999.86</v>
      </c>
      <c r="G19" s="1054">
        <f t="shared" si="0"/>
        <v>1000</v>
      </c>
      <c r="H19" s="1067">
        <f t="shared" si="0"/>
        <v>450</v>
      </c>
      <c r="I19" s="1064">
        <f t="shared" ref="I19:N19" si="1">SUM(I8:I17)</f>
        <v>7.9999999999999991</v>
      </c>
      <c r="J19" s="1068">
        <f t="shared" si="1"/>
        <v>4500.0140000000001</v>
      </c>
      <c r="K19" s="1064">
        <f t="shared" si="1"/>
        <v>8000.02</v>
      </c>
      <c r="L19" s="1065">
        <f t="shared" si="1"/>
        <v>800.19100000000003</v>
      </c>
      <c r="M19" s="1065">
        <f t="shared" si="1"/>
        <v>7000.1340000000009</v>
      </c>
      <c r="N19" s="1068">
        <f t="shared" si="1"/>
        <v>99.996000000000009</v>
      </c>
    </row>
    <row r="20" spans="2:14" ht="21.75" thickBot="1" x14ac:dyDescent="0.4">
      <c r="B20" s="1069">
        <v>10</v>
      </c>
      <c r="C20" s="44"/>
      <c r="D20" s="44"/>
      <c r="E20" s="44"/>
      <c r="F20" s="44"/>
      <c r="G20" s="641"/>
      <c r="H20" s="647"/>
      <c r="I20" s="896"/>
      <c r="J20" s="897"/>
      <c r="K20" s="896"/>
      <c r="L20" s="898"/>
      <c r="M20" s="898"/>
      <c r="N20" s="897"/>
    </row>
    <row r="21" spans="2:14" ht="21.75" thickBot="1" x14ac:dyDescent="0.4">
      <c r="B21" s="1070">
        <v>1</v>
      </c>
      <c r="C21" s="1071">
        <f>C19/B20</f>
        <v>42.001600000000003</v>
      </c>
      <c r="D21" s="1071">
        <f>D19/B20</f>
        <v>46.996900000000004</v>
      </c>
      <c r="E21" s="1071">
        <f>E19/B20</f>
        <v>203.00200000000001</v>
      </c>
      <c r="F21" s="1071">
        <f>F19/B20</f>
        <v>1399.9860000000001</v>
      </c>
      <c r="G21" s="1072">
        <f>G19/B20</f>
        <v>100</v>
      </c>
      <c r="H21" s="1073">
        <f>H19/B20</f>
        <v>45</v>
      </c>
      <c r="I21" s="1064">
        <f>I19/B20</f>
        <v>0.79999999999999993</v>
      </c>
      <c r="J21" s="1064">
        <f>J19/B20</f>
        <v>450.00139999999999</v>
      </c>
      <c r="K21" s="1064">
        <f>K19/B20</f>
        <v>800.00200000000007</v>
      </c>
      <c r="L21" s="1064">
        <f>L19/B20</f>
        <v>80.019100000000009</v>
      </c>
      <c r="M21" s="1064">
        <f>M19/B20</f>
        <v>700.01340000000005</v>
      </c>
      <c r="N21" s="1062">
        <f>N19/B20</f>
        <v>9.9996000000000009</v>
      </c>
    </row>
    <row r="22" spans="2:14" ht="21.75" thickBot="1" x14ac:dyDescent="0.4">
      <c r="B22" s="48"/>
      <c r="C22" s="47"/>
      <c r="D22" s="47"/>
      <c r="E22" s="47"/>
      <c r="F22" s="47"/>
      <c r="G22" s="642"/>
      <c r="H22" s="649"/>
      <c r="I22" s="899"/>
      <c r="J22" s="900"/>
      <c r="K22" s="901"/>
      <c r="L22" s="901"/>
      <c r="M22" s="901"/>
      <c r="N22" s="900"/>
    </row>
    <row r="25" spans="2:14" ht="15.75" thickBot="1" x14ac:dyDescent="0.3"/>
    <row r="26" spans="2:14" ht="21.75" thickBot="1" x14ac:dyDescent="0.4">
      <c r="B26" s="1052"/>
      <c r="C26" s="1208" t="s">
        <v>91</v>
      </c>
      <c r="D26" s="1209"/>
      <c r="E26" s="1209"/>
      <c r="F26" s="1209"/>
      <c r="G26" s="1210"/>
      <c r="H26" s="1053"/>
    </row>
    <row r="27" spans="2:14" ht="21.75" thickBot="1" x14ac:dyDescent="0.4">
      <c r="B27" s="1074"/>
      <c r="C27" s="1075"/>
      <c r="D27" s="1075"/>
      <c r="E27" s="1075"/>
      <c r="F27" s="1075"/>
      <c r="G27" s="1075"/>
      <c r="H27" s="1076"/>
    </row>
    <row r="28" spans="2:14" ht="21.75" thickBot="1" x14ac:dyDescent="0.4">
      <c r="B28" s="1077" t="s">
        <v>56</v>
      </c>
      <c r="C28" s="1078" t="s">
        <v>58</v>
      </c>
      <c r="D28" s="1078"/>
      <c r="E28" s="1079"/>
      <c r="F28" s="1080" t="s">
        <v>59</v>
      </c>
      <c r="G28" s="1081" t="s">
        <v>61</v>
      </c>
      <c r="H28" s="1205" t="s">
        <v>62</v>
      </c>
      <c r="I28" s="1206"/>
      <c r="J28" s="1207"/>
      <c r="K28" s="1205" t="s">
        <v>87</v>
      </c>
      <c r="L28" s="1206"/>
      <c r="M28" s="1206"/>
      <c r="N28" s="1207"/>
    </row>
    <row r="29" spans="2:14" ht="32.25" thickBot="1" x14ac:dyDescent="0.55000000000000004">
      <c r="B29" s="1082" t="s">
        <v>57</v>
      </c>
      <c r="C29" s="1083" t="s">
        <v>6</v>
      </c>
      <c r="D29" s="1083" t="s">
        <v>7</v>
      </c>
      <c r="E29" s="1084" t="s">
        <v>8</v>
      </c>
      <c r="F29" s="1085" t="s">
        <v>60</v>
      </c>
      <c r="G29" s="1086"/>
      <c r="H29" s="1058" t="s">
        <v>17</v>
      </c>
      <c r="I29" s="1059" t="s">
        <v>82</v>
      </c>
      <c r="J29" s="1060" t="s">
        <v>88</v>
      </c>
      <c r="K29" s="1061" t="s">
        <v>65</v>
      </c>
      <c r="L29" s="1054" t="s">
        <v>67</v>
      </c>
      <c r="M29" s="1062" t="s">
        <v>89</v>
      </c>
      <c r="N29" s="1063" t="s">
        <v>68</v>
      </c>
    </row>
    <row r="30" spans="2:14" ht="21" x14ac:dyDescent="0.35">
      <c r="B30" s="34"/>
      <c r="C30" s="29"/>
      <c r="D30" s="29"/>
      <c r="E30" s="36"/>
      <c r="F30" s="38"/>
      <c r="G30" s="40"/>
      <c r="H30" s="38"/>
      <c r="I30" s="650"/>
      <c r="J30" s="651"/>
      <c r="K30" s="650"/>
      <c r="L30" s="652"/>
      <c r="M30" s="652"/>
      <c r="N30" s="651"/>
    </row>
    <row r="31" spans="2:14" ht="21" x14ac:dyDescent="0.35">
      <c r="B31" s="35">
        <v>1</v>
      </c>
      <c r="C31" s="19">
        <v>54.04</v>
      </c>
      <c r="D31" s="19">
        <v>60.01</v>
      </c>
      <c r="E31" s="21">
        <v>261</v>
      </c>
      <c r="F31" s="20">
        <v>1800</v>
      </c>
      <c r="G31" s="41">
        <v>100</v>
      </c>
      <c r="H31" s="20">
        <v>50</v>
      </c>
      <c r="I31" s="35">
        <v>0.9</v>
      </c>
      <c r="J31" s="46">
        <v>500</v>
      </c>
      <c r="K31" s="35">
        <v>900</v>
      </c>
      <c r="L31" s="19">
        <v>200</v>
      </c>
      <c r="M31" s="19">
        <v>800</v>
      </c>
      <c r="N31" s="46">
        <v>10.49</v>
      </c>
    </row>
    <row r="32" spans="2:14" ht="21" x14ac:dyDescent="0.35">
      <c r="B32" s="35">
        <v>2</v>
      </c>
      <c r="C32" s="19">
        <v>54.04</v>
      </c>
      <c r="D32" s="19">
        <v>60</v>
      </c>
      <c r="E32" s="21">
        <v>261.02</v>
      </c>
      <c r="F32" s="20">
        <v>1800</v>
      </c>
      <c r="G32" s="41">
        <v>100</v>
      </c>
      <c r="H32" s="20">
        <v>50</v>
      </c>
      <c r="I32" s="35">
        <v>0.9</v>
      </c>
      <c r="J32" s="46">
        <v>500</v>
      </c>
      <c r="K32" s="35">
        <v>900</v>
      </c>
      <c r="L32" s="19">
        <v>200.02</v>
      </c>
      <c r="M32" s="19">
        <v>800</v>
      </c>
      <c r="N32" s="46">
        <v>10.5</v>
      </c>
    </row>
    <row r="33" spans="2:14" ht="21" x14ac:dyDescent="0.35">
      <c r="B33" s="35">
        <v>3</v>
      </c>
      <c r="C33" s="19">
        <v>54</v>
      </c>
      <c r="D33" s="19">
        <v>60</v>
      </c>
      <c r="E33" s="21">
        <v>261.01</v>
      </c>
      <c r="F33" s="20">
        <v>1800</v>
      </c>
      <c r="G33" s="41">
        <v>100</v>
      </c>
      <c r="H33" s="20">
        <v>50</v>
      </c>
      <c r="I33" s="35">
        <v>0.9</v>
      </c>
      <c r="J33" s="46">
        <v>500.03</v>
      </c>
      <c r="K33" s="35">
        <v>900</v>
      </c>
      <c r="L33" s="19">
        <v>200</v>
      </c>
      <c r="M33" s="19">
        <v>800</v>
      </c>
      <c r="N33" s="46">
        <v>10.06</v>
      </c>
    </row>
    <row r="34" spans="2:14" ht="21" x14ac:dyDescent="0.35">
      <c r="B34" s="35">
        <v>4</v>
      </c>
      <c r="C34" s="19">
        <v>54</v>
      </c>
      <c r="D34" s="19">
        <v>60</v>
      </c>
      <c r="E34" s="21">
        <v>261.01</v>
      </c>
      <c r="F34" s="20">
        <v>1800</v>
      </c>
      <c r="G34" s="41">
        <v>100</v>
      </c>
      <c r="H34" s="20">
        <v>50</v>
      </c>
      <c r="I34" s="35">
        <v>0.9</v>
      </c>
      <c r="J34" s="46">
        <v>500</v>
      </c>
      <c r="K34" s="35">
        <v>900</v>
      </c>
      <c r="L34" s="19">
        <v>199.88</v>
      </c>
      <c r="M34" s="19">
        <v>800</v>
      </c>
      <c r="N34" s="46">
        <v>10.59</v>
      </c>
    </row>
    <row r="35" spans="2:14" ht="21" x14ac:dyDescent="0.35">
      <c r="B35" s="35">
        <v>5</v>
      </c>
      <c r="C35" s="19">
        <v>54</v>
      </c>
      <c r="D35" s="19">
        <v>60</v>
      </c>
      <c r="E35" s="21">
        <v>261</v>
      </c>
      <c r="F35" s="20">
        <v>1800</v>
      </c>
      <c r="G35" s="41">
        <v>100</v>
      </c>
      <c r="H35" s="20">
        <v>50</v>
      </c>
      <c r="I35" s="35">
        <v>0.9</v>
      </c>
      <c r="J35" s="46">
        <v>500</v>
      </c>
      <c r="K35" s="35">
        <v>900</v>
      </c>
      <c r="L35" s="19">
        <v>200</v>
      </c>
      <c r="M35" s="19">
        <v>800</v>
      </c>
      <c r="N35" s="46">
        <v>10.4</v>
      </c>
    </row>
    <row r="36" spans="2:14" ht="21" x14ac:dyDescent="0.35">
      <c r="B36" s="35">
        <v>6</v>
      </c>
      <c r="C36" s="19">
        <v>54</v>
      </c>
      <c r="D36" s="19">
        <v>60</v>
      </c>
      <c r="E36" s="21">
        <v>261.02</v>
      </c>
      <c r="F36" s="20">
        <v>1800</v>
      </c>
      <c r="G36" s="41">
        <v>100</v>
      </c>
      <c r="H36" s="20">
        <v>50</v>
      </c>
      <c r="I36" s="35">
        <v>0.9</v>
      </c>
      <c r="J36" s="46">
        <v>500</v>
      </c>
      <c r="K36" s="35">
        <v>900</v>
      </c>
      <c r="L36" s="19">
        <v>200</v>
      </c>
      <c r="M36" s="19">
        <v>800</v>
      </c>
      <c r="N36" s="46">
        <v>10.5</v>
      </c>
    </row>
    <row r="37" spans="2:14" ht="21" x14ac:dyDescent="0.35">
      <c r="B37" s="35">
        <v>7</v>
      </c>
      <c r="C37" s="19">
        <v>54</v>
      </c>
      <c r="D37" s="19">
        <v>60</v>
      </c>
      <c r="E37" s="21">
        <v>261</v>
      </c>
      <c r="F37" s="20">
        <v>1800</v>
      </c>
      <c r="G37" s="41">
        <v>100</v>
      </c>
      <c r="H37" s="20">
        <v>50</v>
      </c>
      <c r="I37" s="35">
        <v>0.9</v>
      </c>
      <c r="J37" s="46">
        <v>500</v>
      </c>
      <c r="K37" s="35">
        <v>900</v>
      </c>
      <c r="L37" s="19">
        <v>200</v>
      </c>
      <c r="M37" s="19">
        <v>800</v>
      </c>
      <c r="N37" s="46">
        <v>10.56</v>
      </c>
    </row>
    <row r="38" spans="2:14" ht="21" x14ac:dyDescent="0.35">
      <c r="B38" s="35">
        <v>8</v>
      </c>
      <c r="C38" s="19">
        <v>54.003</v>
      </c>
      <c r="D38" s="19">
        <v>60.003999999999998</v>
      </c>
      <c r="E38" s="21">
        <v>261.01</v>
      </c>
      <c r="F38" s="20">
        <v>1800</v>
      </c>
      <c r="G38" s="41">
        <v>100</v>
      </c>
      <c r="H38" s="20">
        <v>50</v>
      </c>
      <c r="I38" s="35">
        <v>0.9</v>
      </c>
      <c r="J38" s="46">
        <v>500</v>
      </c>
      <c r="K38" s="35">
        <v>900</v>
      </c>
      <c r="L38" s="19">
        <v>200</v>
      </c>
      <c r="M38" s="19">
        <v>800</v>
      </c>
      <c r="N38" s="46">
        <v>10.417999999999999</v>
      </c>
    </row>
    <row r="39" spans="2:14" ht="21" x14ac:dyDescent="0.35">
      <c r="B39" s="35">
        <v>9</v>
      </c>
      <c r="C39" s="19">
        <v>54</v>
      </c>
      <c r="D39" s="19">
        <v>60</v>
      </c>
      <c r="E39" s="21">
        <v>261</v>
      </c>
      <c r="F39" s="20">
        <v>1800</v>
      </c>
      <c r="G39" s="41">
        <v>100</v>
      </c>
      <c r="H39" s="20">
        <v>50</v>
      </c>
      <c r="I39" s="35">
        <v>0.9</v>
      </c>
      <c r="J39" s="46">
        <v>500</v>
      </c>
      <c r="K39" s="35">
        <v>900</v>
      </c>
      <c r="L39" s="19">
        <v>200</v>
      </c>
      <c r="M39" s="19">
        <v>800</v>
      </c>
      <c r="N39" s="46">
        <v>10.46</v>
      </c>
    </row>
    <row r="40" spans="2:14" ht="21" x14ac:dyDescent="0.35">
      <c r="B40" s="35">
        <v>10</v>
      </c>
      <c r="C40" s="19">
        <v>53.98</v>
      </c>
      <c r="D40" s="19">
        <v>60.006</v>
      </c>
      <c r="E40" s="21">
        <v>261</v>
      </c>
      <c r="F40" s="20">
        <v>1799.99</v>
      </c>
      <c r="G40" s="41">
        <v>100</v>
      </c>
      <c r="H40" s="20">
        <v>50</v>
      </c>
      <c r="I40" s="35">
        <v>0.90300000000000002</v>
      </c>
      <c r="J40" s="46">
        <v>500</v>
      </c>
      <c r="K40" s="35">
        <v>900</v>
      </c>
      <c r="L40" s="19">
        <v>200</v>
      </c>
      <c r="M40" s="19">
        <v>799.99</v>
      </c>
      <c r="N40" s="46">
        <v>10.54</v>
      </c>
    </row>
    <row r="41" spans="2:14" ht="21.75" thickBot="1" x14ac:dyDescent="0.4">
      <c r="B41" s="43"/>
      <c r="C41" s="16"/>
      <c r="D41" s="16"/>
      <c r="E41" s="17"/>
      <c r="F41" s="15"/>
      <c r="G41" s="42"/>
      <c r="H41" s="15"/>
      <c r="I41" s="43"/>
      <c r="J41" s="895"/>
      <c r="K41" s="43"/>
      <c r="L41" s="16"/>
      <c r="M41" s="16"/>
      <c r="N41" s="895"/>
    </row>
    <row r="42" spans="2:14" ht="21.75" thickBot="1" x14ac:dyDescent="0.4">
      <c r="B42" s="1064" t="s">
        <v>3</v>
      </c>
      <c r="C42" s="1065">
        <f t="shared" ref="C42:D42" si="2">SUM(C31:C40)</f>
        <v>540.06299999999999</v>
      </c>
      <c r="D42" s="1065">
        <f t="shared" si="2"/>
        <v>600.02</v>
      </c>
      <c r="E42" s="1066">
        <f>SUM(E31:E41)</f>
        <v>2610.0699999999997</v>
      </c>
      <c r="F42" s="1062">
        <f t="shared" ref="F42:H42" si="3">SUM(F31:F40)</f>
        <v>17999.990000000002</v>
      </c>
      <c r="G42" s="1054">
        <f t="shared" si="3"/>
        <v>1000</v>
      </c>
      <c r="H42" s="1062">
        <f t="shared" si="3"/>
        <v>500</v>
      </c>
      <c r="I42" s="1064">
        <f t="shared" ref="I42:N42" si="4">SUM(I31:I40)</f>
        <v>9.0030000000000019</v>
      </c>
      <c r="J42" s="1068">
        <f t="shared" si="4"/>
        <v>5000.03</v>
      </c>
      <c r="K42" s="1064">
        <f t="shared" si="4"/>
        <v>9000</v>
      </c>
      <c r="L42" s="1065">
        <f t="shared" si="4"/>
        <v>1999.9</v>
      </c>
      <c r="M42" s="1065">
        <f t="shared" si="4"/>
        <v>7999.99</v>
      </c>
      <c r="N42" s="1068">
        <f t="shared" si="4"/>
        <v>104.518</v>
      </c>
    </row>
    <row r="43" spans="2:14" ht="21.75" thickBot="1" x14ac:dyDescent="0.4">
      <c r="B43" s="1069">
        <v>10</v>
      </c>
      <c r="C43" s="44"/>
      <c r="D43" s="44"/>
      <c r="E43" s="44"/>
      <c r="F43" s="44"/>
      <c r="G43" s="44"/>
      <c r="H43" s="45"/>
      <c r="I43" s="896"/>
      <c r="J43" s="897"/>
      <c r="K43" s="896"/>
      <c r="L43" s="898"/>
      <c r="M43" s="898"/>
      <c r="N43" s="897"/>
    </row>
    <row r="44" spans="2:14" ht="21.75" thickBot="1" x14ac:dyDescent="0.4">
      <c r="B44" s="1070">
        <v>1</v>
      </c>
      <c r="C44" s="1071">
        <f>C42/B43</f>
        <v>54.006299999999996</v>
      </c>
      <c r="D44" s="1071">
        <f>D42/B43</f>
        <v>60.001999999999995</v>
      </c>
      <c r="E44" s="1071">
        <f>E42/B43</f>
        <v>261.00699999999995</v>
      </c>
      <c r="F44" s="1071">
        <f>F42/B43</f>
        <v>1799.9990000000003</v>
      </c>
      <c r="G44" s="1071">
        <f>G42/B43</f>
        <v>100</v>
      </c>
      <c r="H44" s="1087">
        <f>H42/B43</f>
        <v>50</v>
      </c>
      <c r="I44" s="1064">
        <f>I42/B43</f>
        <v>0.90030000000000021</v>
      </c>
      <c r="J44" s="1068">
        <f>J42/B43</f>
        <v>500.00299999999999</v>
      </c>
      <c r="K44" s="1064">
        <f>K42/B43</f>
        <v>900</v>
      </c>
      <c r="L44" s="1065">
        <f>L42/B43</f>
        <v>199.99</v>
      </c>
      <c r="M44" s="1065">
        <f>M42/B43</f>
        <v>799.99900000000002</v>
      </c>
      <c r="N44" s="1068">
        <f>N42/B43</f>
        <v>10.4518</v>
      </c>
    </row>
    <row r="45" spans="2:14" ht="21.75" thickBot="1" x14ac:dyDescent="0.4">
      <c r="B45" s="48"/>
      <c r="C45" s="47"/>
      <c r="D45" s="47"/>
      <c r="E45" s="47"/>
      <c r="F45" s="47"/>
      <c r="G45" s="47"/>
      <c r="H45" s="31"/>
      <c r="I45" s="644"/>
      <c r="J45" s="643"/>
      <c r="K45" s="318"/>
      <c r="L45" s="318"/>
      <c r="M45" s="318"/>
      <c r="N45" s="643"/>
    </row>
  </sheetData>
  <mergeCells count="7">
    <mergeCell ref="H28:J28"/>
    <mergeCell ref="K28:N28"/>
    <mergeCell ref="C3:G3"/>
    <mergeCell ref="C26:G26"/>
    <mergeCell ref="H5:J5"/>
    <mergeCell ref="C5:E5"/>
    <mergeCell ref="K5:N5"/>
  </mergeCells>
  <pageMargins left="0.7" right="0.7" top="0.75" bottom="0.75" header="0.3" footer="0.3"/>
  <pageSetup paperSize="9" scale="5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C1:J21"/>
  <sheetViews>
    <sheetView workbookViewId="0">
      <selection activeCell="O8" sqref="O8"/>
    </sheetView>
  </sheetViews>
  <sheetFormatPr defaultRowHeight="15" x14ac:dyDescent="0.25"/>
  <cols>
    <col min="7" max="7" width="20.28515625" customWidth="1"/>
    <col min="8" max="8" width="8" customWidth="1"/>
    <col min="9" max="9" width="24.85546875" customWidth="1"/>
  </cols>
  <sheetData>
    <row r="1" spans="3:10" ht="15.75" thickBot="1" x14ac:dyDescent="0.3"/>
    <row r="2" spans="3:10" ht="19.899999999999999" customHeight="1" x14ac:dyDescent="0.35">
      <c r="C2" s="1044"/>
      <c r="D2" s="1045" t="s">
        <v>92</v>
      </c>
      <c r="E2" s="1045"/>
      <c r="F2" s="1045"/>
      <c r="G2" s="1045"/>
      <c r="H2" s="1045"/>
      <c r="I2" s="1046"/>
      <c r="J2" s="1047"/>
    </row>
    <row r="3" spans="3:10" ht="19.899999999999999" customHeight="1" thickBot="1" x14ac:dyDescent="0.4">
      <c r="C3" s="1048"/>
      <c r="D3" s="1049" t="s">
        <v>93</v>
      </c>
      <c r="E3" s="1049"/>
      <c r="F3" s="1049"/>
      <c r="G3" s="1049"/>
      <c r="H3" s="1049"/>
      <c r="I3" s="1050"/>
      <c r="J3" s="1051"/>
    </row>
    <row r="4" spans="3:10" ht="19.899999999999999" customHeight="1" thickBot="1" x14ac:dyDescent="0.3">
      <c r="C4" s="23"/>
      <c r="D4" s="1"/>
      <c r="E4" s="1"/>
      <c r="F4" s="1"/>
      <c r="G4" s="1"/>
      <c r="H4" s="1"/>
      <c r="I4" s="1"/>
      <c r="J4" s="1022"/>
    </row>
    <row r="5" spans="3:10" ht="19.899999999999999" customHeight="1" thickBot="1" x14ac:dyDescent="0.35">
      <c r="C5" s="1212" t="s">
        <v>94</v>
      </c>
      <c r="D5" s="1213"/>
      <c r="E5" s="1213"/>
      <c r="F5" s="571"/>
      <c r="G5" s="1212" t="s">
        <v>107</v>
      </c>
      <c r="H5" s="1213"/>
      <c r="I5" s="1213"/>
      <c r="J5" s="1214"/>
    </row>
    <row r="6" spans="3:10" ht="19.899999999999999" customHeight="1" thickBot="1" x14ac:dyDescent="0.35">
      <c r="C6" s="23"/>
      <c r="D6" s="1"/>
      <c r="E6" s="1"/>
      <c r="F6" s="1"/>
      <c r="G6" s="1036" t="s">
        <v>108</v>
      </c>
      <c r="H6" s="1035"/>
      <c r="I6" s="1040" t="s">
        <v>109</v>
      </c>
      <c r="J6" s="1022"/>
    </row>
    <row r="7" spans="3:10" ht="19.899999999999999" customHeight="1" x14ac:dyDescent="0.35">
      <c r="C7" s="1023" t="s">
        <v>95</v>
      </c>
      <c r="D7" s="1024"/>
      <c r="E7" s="1024"/>
      <c r="F7" s="1028"/>
      <c r="G7" s="1037">
        <v>42</v>
      </c>
      <c r="H7" s="39"/>
      <c r="I7" s="1041">
        <v>54</v>
      </c>
      <c r="J7" s="1032"/>
    </row>
    <row r="8" spans="3:10" ht="19.899999999999999" customHeight="1" x14ac:dyDescent="0.35">
      <c r="C8" s="1025" t="s">
        <v>96</v>
      </c>
      <c r="D8" s="319"/>
      <c r="E8" s="319"/>
      <c r="F8" s="1029"/>
      <c r="G8" s="1038">
        <v>47</v>
      </c>
      <c r="H8" s="41"/>
      <c r="I8" s="1042">
        <v>60</v>
      </c>
      <c r="J8" s="1033"/>
    </row>
    <row r="9" spans="3:10" ht="19.899999999999999" customHeight="1" x14ac:dyDescent="0.35">
      <c r="C9" s="1025" t="s">
        <v>97</v>
      </c>
      <c r="D9" s="319"/>
      <c r="E9" s="319"/>
      <c r="F9" s="1029"/>
      <c r="G9" s="1038">
        <v>203</v>
      </c>
      <c r="H9" s="41"/>
      <c r="I9" s="1042">
        <v>261</v>
      </c>
      <c r="J9" s="1033"/>
    </row>
    <row r="10" spans="3:10" ht="19.899999999999999" customHeight="1" x14ac:dyDescent="0.35">
      <c r="C10" s="1025" t="s">
        <v>98</v>
      </c>
      <c r="D10" s="319"/>
      <c r="E10" s="319"/>
      <c r="F10" s="1029"/>
      <c r="G10" s="1038">
        <v>1400</v>
      </c>
      <c r="H10" s="41"/>
      <c r="I10" s="1042">
        <v>1800</v>
      </c>
      <c r="J10" s="1033"/>
    </row>
    <row r="11" spans="3:10" ht="19.899999999999999" customHeight="1" x14ac:dyDescent="0.35">
      <c r="C11" s="1025" t="s">
        <v>99</v>
      </c>
      <c r="D11" s="319"/>
      <c r="E11" s="319"/>
      <c r="F11" s="1029"/>
      <c r="G11" s="1038"/>
      <c r="H11" s="41"/>
      <c r="I11" s="1042"/>
      <c r="J11" s="1033"/>
    </row>
    <row r="12" spans="3:10" ht="19.899999999999999" customHeight="1" x14ac:dyDescent="0.35">
      <c r="C12" s="1025" t="s">
        <v>100</v>
      </c>
      <c r="D12" s="319"/>
      <c r="E12" s="319"/>
      <c r="F12" s="1029"/>
      <c r="G12" s="1038">
        <v>45</v>
      </c>
      <c r="H12" s="41"/>
      <c r="I12" s="1042">
        <v>50</v>
      </c>
      <c r="J12" s="1033"/>
    </row>
    <row r="13" spans="3:10" ht="19.899999999999999" customHeight="1" x14ac:dyDescent="0.35">
      <c r="C13" s="1025" t="s">
        <v>101</v>
      </c>
      <c r="D13" s="319"/>
      <c r="E13" s="319"/>
      <c r="F13" s="1029"/>
      <c r="G13" s="1038">
        <v>0.8</v>
      </c>
      <c r="H13" s="41"/>
      <c r="I13" s="1042">
        <v>0.9</v>
      </c>
      <c r="J13" s="1033"/>
    </row>
    <row r="14" spans="3:10" ht="19.899999999999999" customHeight="1" x14ac:dyDescent="0.35">
      <c r="C14" s="1025" t="s">
        <v>102</v>
      </c>
      <c r="D14" s="319"/>
      <c r="E14" s="319"/>
      <c r="F14" s="1029"/>
      <c r="G14" s="1038">
        <v>450</v>
      </c>
      <c r="H14" s="41"/>
      <c r="I14" s="1042">
        <v>500</v>
      </c>
      <c r="J14" s="1033"/>
    </row>
    <row r="15" spans="3:10" ht="19.899999999999999" customHeight="1" x14ac:dyDescent="0.35">
      <c r="C15" s="1025" t="s">
        <v>103</v>
      </c>
      <c r="D15" s="319"/>
      <c r="E15" s="319"/>
      <c r="F15" s="1029"/>
      <c r="G15" s="1038">
        <v>800</v>
      </c>
      <c r="H15" s="41"/>
      <c r="I15" s="1042">
        <v>900</v>
      </c>
      <c r="J15" s="1033"/>
    </row>
    <row r="16" spans="3:10" ht="19.899999999999999" customHeight="1" x14ac:dyDescent="0.35">
      <c r="C16" s="1025" t="s">
        <v>104</v>
      </c>
      <c r="D16" s="319"/>
      <c r="E16" s="319"/>
      <c r="F16" s="1029"/>
      <c r="G16" s="1038">
        <v>700</v>
      </c>
      <c r="H16" s="41"/>
      <c r="I16" s="1042">
        <v>800</v>
      </c>
      <c r="J16" s="1033"/>
    </row>
    <row r="17" spans="3:10" ht="19.899999999999999" customHeight="1" x14ac:dyDescent="0.35">
      <c r="C17" s="1025" t="s">
        <v>105</v>
      </c>
      <c r="D17" s="319"/>
      <c r="E17" s="319"/>
      <c r="F17" s="1029"/>
      <c r="G17" s="1038">
        <v>80</v>
      </c>
      <c r="H17" s="41"/>
      <c r="I17" s="1042">
        <v>200</v>
      </c>
      <c r="J17" s="1033"/>
    </row>
    <row r="18" spans="3:10" ht="19.899999999999999" customHeight="1" x14ac:dyDescent="0.35">
      <c r="C18" s="1025" t="s">
        <v>106</v>
      </c>
      <c r="D18" s="319"/>
      <c r="E18" s="319"/>
      <c r="F18" s="1029"/>
      <c r="G18" s="1038">
        <v>10</v>
      </c>
      <c r="H18" s="41"/>
      <c r="I18" s="1042">
        <v>10.5</v>
      </c>
      <c r="J18" s="1033"/>
    </row>
    <row r="19" spans="3:10" ht="19.899999999999999" customHeight="1" thickBot="1" x14ac:dyDescent="0.3">
      <c r="C19" s="1026"/>
      <c r="D19" s="1027"/>
      <c r="E19" s="1027"/>
      <c r="F19" s="1030"/>
      <c r="G19" s="1039"/>
      <c r="H19" s="1031"/>
      <c r="I19" s="1043"/>
      <c r="J19" s="1034"/>
    </row>
    <row r="20" spans="3:10" ht="19.899999999999999" customHeight="1" x14ac:dyDescent="0.25"/>
    <row r="21" spans="3:10" ht="19.899999999999999" customHeight="1" x14ac:dyDescent="0.25"/>
  </sheetData>
  <mergeCells count="2">
    <mergeCell ref="C5:E5"/>
    <mergeCell ref="G5:J5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7B9E4"/>
    <pageSetUpPr fitToPage="1"/>
  </sheetPr>
  <dimension ref="A1:U186"/>
  <sheetViews>
    <sheetView topLeftCell="A10" zoomScale="60" zoomScaleNormal="60" workbookViewId="0">
      <selection sqref="A1:Q75"/>
    </sheetView>
  </sheetViews>
  <sheetFormatPr defaultRowHeight="18.75" x14ac:dyDescent="0.3"/>
  <cols>
    <col min="1" max="1" width="10.85546875" style="8" customWidth="1"/>
    <col min="2" max="2" width="13.7109375" style="4" customWidth="1"/>
    <col min="3" max="3" width="8.85546875" style="3"/>
    <col min="4" max="4" width="37.7109375" style="3" customWidth="1"/>
    <col min="5" max="5" width="16" style="5" customWidth="1"/>
    <col min="6" max="6" width="12.140625" style="1" customWidth="1"/>
    <col min="7" max="8" width="12.5703125" style="1" customWidth="1"/>
    <col min="9" max="9" width="14.7109375" style="6" customWidth="1"/>
    <col min="10" max="10" width="12.28515625" style="6" customWidth="1"/>
    <col min="11" max="11" width="16.7109375" style="1" customWidth="1"/>
    <col min="12" max="12" width="13.42578125" style="27" customWidth="1"/>
    <col min="13" max="13" width="14.7109375" customWidth="1"/>
    <col min="14" max="14" width="15.28515625" customWidth="1"/>
    <col min="15" max="15" width="12.7109375" customWidth="1"/>
    <col min="16" max="16" width="11.85546875" customWidth="1"/>
    <col min="17" max="17" width="15.140625" customWidth="1"/>
    <col min="18" max="18" width="8.85546875" customWidth="1"/>
    <col min="19" max="19" width="9.7109375" customWidth="1"/>
    <col min="20" max="20" width="12.140625" customWidth="1"/>
  </cols>
  <sheetData>
    <row r="1" spans="1:21" x14ac:dyDescent="0.3">
      <c r="A1" s="13"/>
      <c r="B1" s="3"/>
      <c r="E1" s="2"/>
      <c r="H1" s="59"/>
      <c r="I1" s="59" t="s">
        <v>53</v>
      </c>
      <c r="J1" s="59"/>
      <c r="K1" s="59"/>
      <c r="M1" s="59"/>
      <c r="N1" s="59"/>
      <c r="O1" s="59"/>
      <c r="P1" s="59"/>
      <c r="Q1" s="1098" t="s">
        <v>110</v>
      </c>
      <c r="U1" s="59"/>
    </row>
    <row r="2" spans="1:21" x14ac:dyDescent="0.3">
      <c r="A2" s="13"/>
      <c r="B2" s="3"/>
      <c r="E2" s="2"/>
      <c r="I2" s="59"/>
      <c r="K2" s="59"/>
      <c r="M2" s="59"/>
      <c r="N2" s="59"/>
      <c r="O2" s="59"/>
      <c r="P2" s="59"/>
      <c r="Q2" s="1096" t="s">
        <v>129</v>
      </c>
      <c r="U2" s="59"/>
    </row>
    <row r="3" spans="1:21" x14ac:dyDescent="0.3">
      <c r="A3" s="13"/>
      <c r="B3" s="3"/>
      <c r="E3" s="2"/>
      <c r="I3" s="59"/>
      <c r="J3" s="59"/>
      <c r="M3" s="59"/>
      <c r="N3" s="59"/>
      <c r="O3" s="59"/>
      <c r="P3" s="1097"/>
      <c r="Q3" s="1096" t="s">
        <v>128</v>
      </c>
      <c r="U3" s="59"/>
    </row>
    <row r="4" spans="1:21" x14ac:dyDescent="0.3">
      <c r="A4" s="13"/>
      <c r="B4" s="3"/>
      <c r="E4" s="2"/>
      <c r="H4" s="59"/>
      <c r="I4" s="59"/>
      <c r="J4" s="59"/>
      <c r="L4" s="59"/>
      <c r="M4" s="59"/>
      <c r="O4" s="59"/>
      <c r="P4" s="59"/>
      <c r="Q4" s="1099"/>
      <c r="U4" s="59"/>
    </row>
    <row r="5" spans="1:21" ht="19.5" thickBot="1" x14ac:dyDescent="0.35">
      <c r="A5" s="13"/>
      <c r="B5" s="3"/>
      <c r="E5" s="2"/>
      <c r="I5" s="1"/>
      <c r="J5" s="1"/>
      <c r="O5" s="59"/>
      <c r="P5" s="59"/>
      <c r="Q5" s="59"/>
    </row>
    <row r="6" spans="1:21" ht="21.75" thickBot="1" x14ac:dyDescent="0.4">
      <c r="A6" s="348"/>
      <c r="B6" s="53" t="s">
        <v>84</v>
      </c>
      <c r="C6" s="251"/>
      <c r="D6" s="251"/>
      <c r="E6" s="57" t="s">
        <v>4</v>
      </c>
      <c r="F6" s="1199" t="s">
        <v>9</v>
      </c>
      <c r="G6" s="1200"/>
      <c r="H6" s="1201"/>
      <c r="I6" s="942" t="s">
        <v>10</v>
      </c>
      <c r="J6" s="90"/>
      <c r="K6" s="1199" t="s">
        <v>16</v>
      </c>
      <c r="L6" s="1200"/>
      <c r="M6" s="1201"/>
      <c r="N6" s="1112"/>
      <c r="O6" s="91" t="s">
        <v>73</v>
      </c>
      <c r="P6" s="1148"/>
      <c r="Q6" s="1114"/>
    </row>
    <row r="7" spans="1:21" ht="21.75" thickBot="1" x14ac:dyDescent="0.4">
      <c r="A7" s="348"/>
      <c r="B7" s="942" t="s">
        <v>21</v>
      </c>
      <c r="C7" s="91"/>
      <c r="D7" s="257"/>
      <c r="E7" s="928" t="s">
        <v>5</v>
      </c>
      <c r="F7" s="1119" t="s">
        <v>6</v>
      </c>
      <c r="G7" s="942" t="s">
        <v>7</v>
      </c>
      <c r="H7" s="90" t="s">
        <v>8</v>
      </c>
      <c r="I7" s="928" t="s">
        <v>11</v>
      </c>
      <c r="J7" s="1120"/>
      <c r="K7" s="928" t="s">
        <v>17</v>
      </c>
      <c r="L7" s="938" t="s">
        <v>63</v>
      </c>
      <c r="M7" s="1121" t="s">
        <v>64</v>
      </c>
      <c r="N7" s="926" t="s">
        <v>65</v>
      </c>
      <c r="O7" s="1122" t="s">
        <v>67</v>
      </c>
      <c r="P7" s="1123" t="s">
        <v>66</v>
      </c>
      <c r="Q7" s="1124" t="s">
        <v>68</v>
      </c>
    </row>
    <row r="8" spans="1:21" ht="24" thickBot="1" x14ac:dyDescent="0.4">
      <c r="A8" s="406"/>
      <c r="B8" s="1125" t="s">
        <v>2</v>
      </c>
      <c r="C8" s="219"/>
      <c r="D8" s="203"/>
      <c r="E8" s="88"/>
      <c r="F8" s="267"/>
      <c r="G8" s="267"/>
      <c r="H8" s="267"/>
      <c r="I8" s="268"/>
      <c r="J8" s="269"/>
      <c r="K8" s="268"/>
      <c r="L8" s="1149"/>
      <c r="M8" s="1150"/>
      <c r="N8" s="274"/>
      <c r="O8" s="272"/>
      <c r="P8" s="272"/>
      <c r="Q8" s="273"/>
    </row>
    <row r="9" spans="1:21" ht="23.25" x14ac:dyDescent="0.35">
      <c r="A9" s="298">
        <v>41</v>
      </c>
      <c r="B9" s="308" t="s">
        <v>41</v>
      </c>
      <c r="C9" s="380"/>
      <c r="D9" s="300"/>
      <c r="E9" s="301">
        <v>30</v>
      </c>
      <c r="F9" s="302">
        <v>0.26</v>
      </c>
      <c r="G9" s="303">
        <v>1.57</v>
      </c>
      <c r="H9" s="304">
        <v>2.36</v>
      </c>
      <c r="I9" s="301">
        <v>24.57</v>
      </c>
      <c r="J9" s="305"/>
      <c r="K9" s="301">
        <v>5.98</v>
      </c>
      <c r="L9" s="398">
        <v>1.35E-2</v>
      </c>
      <c r="M9" s="935"/>
      <c r="N9" s="936">
        <v>6.3570000000000002</v>
      </c>
      <c r="O9" s="934">
        <v>2.2000000000000002</v>
      </c>
      <c r="P9" s="934">
        <v>10.19</v>
      </c>
      <c r="Q9" s="935">
        <v>0.39500000000000002</v>
      </c>
    </row>
    <row r="10" spans="1:21" ht="23.25" x14ac:dyDescent="0.35">
      <c r="A10" s="381">
        <v>174</v>
      </c>
      <c r="B10" s="308" t="s">
        <v>122</v>
      </c>
      <c r="C10" s="300"/>
      <c r="D10" s="309"/>
      <c r="E10" s="301">
        <v>150</v>
      </c>
      <c r="F10" s="302">
        <v>4.47</v>
      </c>
      <c r="G10" s="303">
        <v>2.2599999999999998</v>
      </c>
      <c r="H10" s="304">
        <v>16.3</v>
      </c>
      <c r="I10" s="301">
        <v>138.13999999999999</v>
      </c>
      <c r="J10" s="305"/>
      <c r="K10" s="301"/>
      <c r="L10" s="399">
        <v>1.7999999999999999E-2</v>
      </c>
      <c r="M10" s="241">
        <v>88</v>
      </c>
      <c r="N10" s="903">
        <v>153.34</v>
      </c>
      <c r="O10" s="253">
        <v>1.38</v>
      </c>
      <c r="P10" s="253">
        <v>32.42</v>
      </c>
      <c r="Q10" s="270">
        <v>0.216</v>
      </c>
    </row>
    <row r="11" spans="1:21" s="62" customFormat="1" ht="26.25" x14ac:dyDescent="0.4">
      <c r="A11" s="99">
        <v>1</v>
      </c>
      <c r="B11" s="201" t="s">
        <v>49</v>
      </c>
      <c r="C11" s="363"/>
      <c r="D11" s="363"/>
      <c r="E11" s="109" t="s">
        <v>48</v>
      </c>
      <c r="F11" s="104">
        <v>1.53</v>
      </c>
      <c r="G11" s="105">
        <v>6.93</v>
      </c>
      <c r="H11" s="106">
        <v>10.32</v>
      </c>
      <c r="I11" s="103">
        <v>56.54</v>
      </c>
      <c r="J11" s="98"/>
      <c r="K11" s="301"/>
      <c r="L11" s="428">
        <v>3.1E-2</v>
      </c>
      <c r="M11" s="429">
        <v>25</v>
      </c>
      <c r="N11" s="430">
        <v>5.81</v>
      </c>
      <c r="O11" s="428">
        <v>6.18</v>
      </c>
      <c r="P11" s="428">
        <v>18.18</v>
      </c>
      <c r="Q11" s="429">
        <v>0.38700000000000001</v>
      </c>
    </row>
    <row r="12" spans="1:21" s="62" customFormat="1" ht="24" thickBot="1" x14ac:dyDescent="0.4">
      <c r="A12" s="249">
        <v>263</v>
      </c>
      <c r="B12" s="911" t="s">
        <v>19</v>
      </c>
      <c r="C12" s="912"/>
      <c r="D12" s="913"/>
      <c r="E12" s="914">
        <v>200</v>
      </c>
      <c r="F12" s="915">
        <v>1.1399999999999999</v>
      </c>
      <c r="G12" s="240">
        <v>1.01</v>
      </c>
      <c r="H12" s="916">
        <v>11.93</v>
      </c>
      <c r="I12" s="914">
        <v>60.75</v>
      </c>
      <c r="J12" s="917"/>
      <c r="K12" s="241">
        <v>0.03</v>
      </c>
      <c r="L12" s="260"/>
      <c r="M12" s="276"/>
      <c r="N12" s="260">
        <v>10</v>
      </c>
      <c r="O12" s="240">
        <v>1.3</v>
      </c>
      <c r="P12" s="240">
        <v>2.5</v>
      </c>
      <c r="Q12" s="241">
        <v>0.28000000000000003</v>
      </c>
    </row>
    <row r="13" spans="1:21" ht="24" thickBot="1" x14ac:dyDescent="0.4">
      <c r="A13" s="381"/>
      <c r="B13" s="219"/>
      <c r="C13" s="203"/>
      <c r="D13" s="203" t="s">
        <v>12</v>
      </c>
      <c r="E13" s="204">
        <f>E12+E11+E10+E9</f>
        <v>405</v>
      </c>
      <c r="F13" s="205">
        <f>F12+F11+F10+F9</f>
        <v>7.3999999999999995</v>
      </c>
      <c r="G13" s="205">
        <f>G12+G11+G10+G9</f>
        <v>11.77</v>
      </c>
      <c r="H13" s="205">
        <f>H12+H11+H10+H9</f>
        <v>40.909999999999997</v>
      </c>
      <c r="I13" s="206">
        <f>I12+I11+I10+I9</f>
        <v>280</v>
      </c>
      <c r="J13" s="207">
        <v>0.2</v>
      </c>
      <c r="K13" s="206">
        <f>K12+K11+K10+K9</f>
        <v>6.0100000000000007</v>
      </c>
      <c r="L13" s="208">
        <f>SUM(L9:L12)</f>
        <v>6.25E-2</v>
      </c>
      <c r="M13" s="403">
        <f>SUM(M10:M11)</f>
        <v>113</v>
      </c>
      <c r="N13" s="221">
        <f>SUM(N9:N12)</f>
        <v>175.50700000000001</v>
      </c>
      <c r="O13" s="208">
        <f>SUM(O9:O12)</f>
        <v>11.06</v>
      </c>
      <c r="P13" s="208">
        <f>SUM(P9:P12)</f>
        <v>63.29</v>
      </c>
      <c r="Q13" s="206">
        <f>SUM(Q9:Q12)</f>
        <v>1.278</v>
      </c>
    </row>
    <row r="14" spans="1:21" ht="24" thickBot="1" x14ac:dyDescent="0.4">
      <c r="A14" s="99"/>
      <c r="B14" s="1125" t="s">
        <v>22</v>
      </c>
      <c r="C14" s="78"/>
      <c r="D14" s="78"/>
      <c r="E14" s="88"/>
      <c r="F14" s="134"/>
      <c r="G14" s="134"/>
      <c r="H14" s="134"/>
      <c r="I14" s="88"/>
      <c r="J14" s="269"/>
      <c r="K14" s="88"/>
      <c r="L14" s="401"/>
      <c r="M14" s="402"/>
      <c r="N14" s="274"/>
      <c r="O14" s="272"/>
      <c r="P14" s="272"/>
      <c r="Q14" s="273"/>
    </row>
    <row r="15" spans="1:21" s="62" customFormat="1" ht="21.75" thickBot="1" x14ac:dyDescent="0.4">
      <c r="A15" s="904">
        <v>418</v>
      </c>
      <c r="B15" s="115" t="s">
        <v>24</v>
      </c>
      <c r="C15" s="94"/>
      <c r="D15" s="94"/>
      <c r="E15" s="95">
        <v>100</v>
      </c>
      <c r="F15" s="122">
        <v>0.14000000000000001</v>
      </c>
      <c r="G15" s="122"/>
      <c r="H15" s="124">
        <v>11.4</v>
      </c>
      <c r="I15" s="905">
        <v>70</v>
      </c>
      <c r="J15" s="98"/>
      <c r="K15" s="906">
        <v>2</v>
      </c>
      <c r="L15" s="242">
        <v>0.04</v>
      </c>
      <c r="M15" s="248"/>
      <c r="N15" s="265">
        <v>40</v>
      </c>
      <c r="O15" s="242">
        <v>4</v>
      </c>
      <c r="P15" s="242">
        <v>18</v>
      </c>
      <c r="Q15" s="248">
        <v>0.2</v>
      </c>
    </row>
    <row r="16" spans="1:21" ht="24" thickBot="1" x14ac:dyDescent="0.4">
      <c r="A16" s="99"/>
      <c r="B16" s="78"/>
      <c r="C16" s="78"/>
      <c r="D16" s="203" t="s">
        <v>12</v>
      </c>
      <c r="E16" s="209">
        <v>100</v>
      </c>
      <c r="F16" s="205">
        <f>F15</f>
        <v>0.14000000000000001</v>
      </c>
      <c r="G16" s="205"/>
      <c r="H16" s="210">
        <f>H15</f>
        <v>11.4</v>
      </c>
      <c r="I16" s="211">
        <f>I15</f>
        <v>70</v>
      </c>
      <c r="J16" s="207">
        <v>0.05</v>
      </c>
      <c r="K16" s="211">
        <f>K15</f>
        <v>2</v>
      </c>
      <c r="L16" s="212">
        <f t="shared" ref="L16:Q16" si="0">L15</f>
        <v>0.04</v>
      </c>
      <c r="M16" s="278">
        <f t="shared" si="0"/>
        <v>0</v>
      </c>
      <c r="N16" s="212">
        <f t="shared" si="0"/>
        <v>40</v>
      </c>
      <c r="O16" s="212">
        <f t="shared" si="0"/>
        <v>4</v>
      </c>
      <c r="P16" s="212">
        <f t="shared" si="0"/>
        <v>18</v>
      </c>
      <c r="Q16" s="211">
        <f t="shared" si="0"/>
        <v>0.2</v>
      </c>
    </row>
    <row r="17" spans="1:17" ht="24" thickBot="1" x14ac:dyDescent="0.4">
      <c r="A17" s="99"/>
      <c r="B17" s="1125" t="s">
        <v>0</v>
      </c>
      <c r="C17" s="65"/>
      <c r="D17" s="78"/>
      <c r="E17" s="88"/>
      <c r="F17" s="134"/>
      <c r="G17" s="134"/>
      <c r="H17" s="134"/>
      <c r="I17" s="88"/>
      <c r="J17" s="164"/>
      <c r="K17" s="88"/>
      <c r="L17" s="274"/>
      <c r="M17" s="277"/>
      <c r="N17" s="274"/>
      <c r="O17" s="272"/>
      <c r="P17" s="272"/>
      <c r="Q17" s="273"/>
    </row>
    <row r="18" spans="1:17" s="62" customFormat="1" ht="23.25" x14ac:dyDescent="0.35">
      <c r="A18" s="298">
        <v>13</v>
      </c>
      <c r="B18" s="308" t="s">
        <v>34</v>
      </c>
      <c r="C18" s="380"/>
      <c r="D18" s="300"/>
      <c r="E18" s="301">
        <v>30</v>
      </c>
      <c r="F18" s="302">
        <v>0.23</v>
      </c>
      <c r="G18" s="303">
        <v>1.8</v>
      </c>
      <c r="H18" s="304">
        <v>0.71</v>
      </c>
      <c r="I18" s="301">
        <v>20.190000000000001</v>
      </c>
      <c r="J18" s="382"/>
      <c r="K18" s="306">
        <v>2.85</v>
      </c>
      <c r="L18" s="918">
        <v>8.6999999999999994E-3</v>
      </c>
      <c r="M18" s="919"/>
      <c r="N18" s="918">
        <v>6.55</v>
      </c>
      <c r="O18" s="920">
        <v>3.99</v>
      </c>
      <c r="P18" s="920">
        <v>12.006</v>
      </c>
      <c r="Q18" s="921">
        <v>0.17</v>
      </c>
    </row>
    <row r="19" spans="1:17" s="62" customFormat="1" ht="23.25" x14ac:dyDescent="0.35">
      <c r="A19" s="298">
        <v>27</v>
      </c>
      <c r="B19" s="308" t="s">
        <v>123</v>
      </c>
      <c r="C19" s="380"/>
      <c r="D19" s="300"/>
      <c r="E19" s="410">
        <v>150</v>
      </c>
      <c r="F19" s="411">
        <v>1.198</v>
      </c>
      <c r="G19" s="412">
        <v>2.0659999999999998</v>
      </c>
      <c r="H19" s="413">
        <v>10.156000000000001</v>
      </c>
      <c r="I19" s="410">
        <v>67.05</v>
      </c>
      <c r="J19" s="382"/>
      <c r="K19" s="410">
        <v>13.34</v>
      </c>
      <c r="L19" s="260">
        <v>5.2499999999999998E-2</v>
      </c>
      <c r="M19" s="276">
        <v>10.5</v>
      </c>
      <c r="N19" s="260">
        <v>27.53</v>
      </c>
      <c r="O19" s="240">
        <v>4.32</v>
      </c>
      <c r="P19" s="240">
        <v>71.86</v>
      </c>
      <c r="Q19" s="241">
        <v>0.36399999999999999</v>
      </c>
    </row>
    <row r="20" spans="1:17" s="62" customFormat="1" ht="23.25" x14ac:dyDescent="0.35">
      <c r="A20" s="298">
        <v>181</v>
      </c>
      <c r="B20" s="308" t="s">
        <v>124</v>
      </c>
      <c r="C20" s="380"/>
      <c r="D20" s="300"/>
      <c r="E20" s="301">
        <v>50</v>
      </c>
      <c r="F20" s="384">
        <v>6.45</v>
      </c>
      <c r="G20" s="385">
        <v>5.71</v>
      </c>
      <c r="H20" s="304">
        <v>0.69</v>
      </c>
      <c r="I20" s="301">
        <v>102</v>
      </c>
      <c r="J20" s="382"/>
      <c r="K20" s="301">
        <v>0.12</v>
      </c>
      <c r="L20" s="260">
        <v>0.04</v>
      </c>
      <c r="M20" s="276">
        <v>47</v>
      </c>
      <c r="N20" s="260">
        <v>124.4</v>
      </c>
      <c r="O20" s="240">
        <v>3.4</v>
      </c>
      <c r="P20" s="240">
        <v>98.2</v>
      </c>
      <c r="Q20" s="241">
        <v>1.37</v>
      </c>
    </row>
    <row r="21" spans="1:17" s="62" customFormat="1" ht="23.25" x14ac:dyDescent="0.35">
      <c r="A21" s="298">
        <v>206</v>
      </c>
      <c r="B21" s="308" t="s">
        <v>125</v>
      </c>
      <c r="C21" s="300"/>
      <c r="D21" s="202"/>
      <c r="E21" s="301">
        <v>110</v>
      </c>
      <c r="F21" s="384">
        <v>1.66</v>
      </c>
      <c r="G21" s="385">
        <v>5.66</v>
      </c>
      <c r="H21" s="304">
        <v>9.11</v>
      </c>
      <c r="I21" s="301">
        <v>92.56</v>
      </c>
      <c r="J21" s="382"/>
      <c r="K21" s="301">
        <v>8.93</v>
      </c>
      <c r="L21" s="260">
        <v>0.04</v>
      </c>
      <c r="M21" s="276">
        <v>32</v>
      </c>
      <c r="N21" s="260">
        <v>59.2</v>
      </c>
      <c r="O21" s="240">
        <v>2.1</v>
      </c>
      <c r="P21" s="240">
        <v>37.299999999999997</v>
      </c>
      <c r="Q21" s="241">
        <v>0.63</v>
      </c>
    </row>
    <row r="22" spans="1:17" s="62" customFormat="1" ht="23.25" x14ac:dyDescent="0.35">
      <c r="A22" s="22">
        <v>242</v>
      </c>
      <c r="B22" s="911" t="s">
        <v>44</v>
      </c>
      <c r="C22" s="912"/>
      <c r="D22" s="913"/>
      <c r="E22" s="914">
        <v>150</v>
      </c>
      <c r="F22" s="922">
        <v>0.18</v>
      </c>
      <c r="G22" s="240">
        <v>0.1</v>
      </c>
      <c r="H22" s="916">
        <v>20.87</v>
      </c>
      <c r="I22" s="914">
        <v>85.2</v>
      </c>
      <c r="J22" s="917"/>
      <c r="K22" s="241">
        <v>1.29</v>
      </c>
      <c r="L22" s="260">
        <v>0.105</v>
      </c>
      <c r="M22" s="276"/>
      <c r="N22" s="260">
        <v>11.61</v>
      </c>
      <c r="O22" s="240">
        <v>2.7</v>
      </c>
      <c r="P22" s="240">
        <v>4.6500000000000004</v>
      </c>
      <c r="Q22" s="241">
        <v>0.46</v>
      </c>
    </row>
    <row r="23" spans="1:17" s="62" customFormat="1" ht="21" x14ac:dyDescent="0.35">
      <c r="A23" s="239" t="s">
        <v>69</v>
      </c>
      <c r="B23" s="132" t="s">
        <v>18</v>
      </c>
      <c r="C23" s="133"/>
      <c r="D23" s="110"/>
      <c r="E23" s="111">
        <v>40</v>
      </c>
      <c r="F23" s="112">
        <v>1.98</v>
      </c>
      <c r="G23" s="113">
        <v>0.36</v>
      </c>
      <c r="H23" s="114">
        <v>10.02</v>
      </c>
      <c r="I23" s="111">
        <v>52</v>
      </c>
      <c r="J23" s="129"/>
      <c r="K23" s="183"/>
      <c r="L23" s="240">
        <v>0.03</v>
      </c>
      <c r="M23" s="241"/>
      <c r="N23" s="260">
        <v>11.5</v>
      </c>
      <c r="O23" s="240">
        <v>5.4</v>
      </c>
      <c r="P23" s="240">
        <v>53</v>
      </c>
      <c r="Q23" s="241">
        <v>1.55</v>
      </c>
    </row>
    <row r="24" spans="1:17" s="62" customFormat="1" ht="21.75" thickBot="1" x14ac:dyDescent="0.4">
      <c r="A24" s="239" t="s">
        <v>69</v>
      </c>
      <c r="B24" s="132" t="s">
        <v>31</v>
      </c>
      <c r="C24" s="135"/>
      <c r="D24" s="110"/>
      <c r="E24" s="111">
        <v>30</v>
      </c>
      <c r="F24" s="112">
        <v>2.37</v>
      </c>
      <c r="G24" s="113">
        <v>0.3</v>
      </c>
      <c r="H24" s="114">
        <v>14.49</v>
      </c>
      <c r="I24" s="111">
        <v>71</v>
      </c>
      <c r="J24" s="129"/>
      <c r="K24" s="340"/>
      <c r="L24" s="242"/>
      <c r="M24" s="248"/>
      <c r="N24" s="265">
        <v>6.9</v>
      </c>
      <c r="O24" s="242">
        <v>7.6</v>
      </c>
      <c r="P24" s="242">
        <v>14.1</v>
      </c>
      <c r="Q24" s="248">
        <v>0.33</v>
      </c>
    </row>
    <row r="25" spans="1:17" ht="24" thickBot="1" x14ac:dyDescent="0.4">
      <c r="A25" s="298"/>
      <c r="B25" s="219"/>
      <c r="C25" s="203"/>
      <c r="D25" s="203" t="s">
        <v>12</v>
      </c>
      <c r="E25" s="209">
        <f>E24+E23+E22+E21+E20+E19+E18</f>
        <v>560</v>
      </c>
      <c r="F25" s="205">
        <f>SUM(F18:F24)</f>
        <v>14.068000000000001</v>
      </c>
      <c r="G25" s="205">
        <f>SUM(G18:G24)</f>
        <v>15.996</v>
      </c>
      <c r="H25" s="205">
        <f>SUM(H18:H24)</f>
        <v>66.045999999999992</v>
      </c>
      <c r="I25" s="206">
        <f>SUM(I18:I24)</f>
        <v>490</v>
      </c>
      <c r="J25" s="207">
        <v>0.35</v>
      </c>
      <c r="K25" s="206">
        <f>SUM(K18:K24)</f>
        <v>26.53</v>
      </c>
      <c r="L25" s="208">
        <f>L18+L19+L20+L21+L22+L23</f>
        <v>0.2762</v>
      </c>
      <c r="M25" s="221">
        <f>M19+M20+M21</f>
        <v>89.5</v>
      </c>
      <c r="N25" s="208">
        <f>N18+N19+N20+N21+N22+N23+N24</f>
        <v>247.69000000000003</v>
      </c>
      <c r="O25" s="208">
        <f>O18+O19+O20+O21+O22+O23+O24</f>
        <v>29.510000000000005</v>
      </c>
      <c r="P25" s="208">
        <f>P18+P19+P20+P21+P22+P23+P24</f>
        <v>291.11599999999999</v>
      </c>
      <c r="Q25" s="206">
        <f>Q18+Q19+Q20+Q21+Q22+Q23+Q24</f>
        <v>4.8740000000000006</v>
      </c>
    </row>
    <row r="26" spans="1:17" ht="24" thickBot="1" x14ac:dyDescent="0.4">
      <c r="A26" s="99"/>
      <c r="B26" s="1125" t="s">
        <v>1</v>
      </c>
      <c r="C26" s="65"/>
      <c r="D26" s="78"/>
      <c r="E26" s="88"/>
      <c r="F26" s="134"/>
      <c r="G26" s="134"/>
      <c r="H26" s="134"/>
      <c r="I26" s="88"/>
      <c r="J26" s="164"/>
      <c r="K26" s="88"/>
      <c r="L26" s="274"/>
      <c r="M26" s="277"/>
      <c r="N26" s="274"/>
      <c r="O26" s="272"/>
      <c r="P26" s="272"/>
      <c r="Q26" s="273"/>
    </row>
    <row r="27" spans="1:17" ht="23.25" x14ac:dyDescent="0.35">
      <c r="A27" s="295">
        <v>255</v>
      </c>
      <c r="B27" s="299" t="s">
        <v>33</v>
      </c>
      <c r="C27" s="300"/>
      <c r="D27" s="202"/>
      <c r="E27" s="301">
        <v>200</v>
      </c>
      <c r="F27" s="302">
        <v>3.06</v>
      </c>
      <c r="G27" s="303">
        <v>2.99</v>
      </c>
      <c r="H27" s="304">
        <v>33.92</v>
      </c>
      <c r="I27" s="301">
        <v>134.99</v>
      </c>
      <c r="J27" s="382"/>
      <c r="K27" s="301">
        <v>0.13</v>
      </c>
      <c r="L27" s="275">
        <v>0.06</v>
      </c>
      <c r="M27" s="279">
        <v>32</v>
      </c>
      <c r="N27" s="275">
        <v>13.8</v>
      </c>
      <c r="O27" s="254">
        <v>3.08</v>
      </c>
      <c r="P27" s="254">
        <v>74.599999999999994</v>
      </c>
      <c r="Q27" s="266">
        <v>0.92</v>
      </c>
    </row>
    <row r="28" spans="1:17" s="62" customFormat="1" ht="23.25" x14ac:dyDescent="0.35">
      <c r="A28" s="298"/>
      <c r="B28" s="299" t="s">
        <v>126</v>
      </c>
      <c r="C28" s="300"/>
      <c r="D28" s="202"/>
      <c r="E28" s="301">
        <v>13</v>
      </c>
      <c r="F28" s="302">
        <v>4.3600000000000003</v>
      </c>
      <c r="G28" s="303">
        <v>3.75</v>
      </c>
      <c r="H28" s="304">
        <v>6</v>
      </c>
      <c r="I28" s="301">
        <v>75</v>
      </c>
      <c r="J28" s="382"/>
      <c r="K28" s="306">
        <v>1.05</v>
      </c>
      <c r="L28" s="918">
        <v>0.06</v>
      </c>
      <c r="M28" s="919">
        <v>30</v>
      </c>
      <c r="N28" s="918">
        <v>180</v>
      </c>
      <c r="O28" s="920">
        <v>21</v>
      </c>
      <c r="P28" s="920">
        <v>135</v>
      </c>
      <c r="Q28" s="921">
        <v>0.15</v>
      </c>
    </row>
    <row r="29" spans="1:17" ht="24" thickBot="1" x14ac:dyDescent="0.4">
      <c r="A29" s="295"/>
      <c r="B29" s="308"/>
      <c r="C29" s="300"/>
      <c r="D29" s="309"/>
      <c r="E29" s="310"/>
      <c r="F29" s="311"/>
      <c r="G29" s="312"/>
      <c r="H29" s="313"/>
      <c r="I29" s="310"/>
      <c r="J29" s="390">
        <v>0.15</v>
      </c>
      <c r="K29" s="301"/>
      <c r="L29" s="234"/>
      <c r="M29" s="280"/>
      <c r="N29" s="234"/>
      <c r="O29" s="234"/>
      <c r="P29" s="234"/>
      <c r="Q29" s="235"/>
    </row>
    <row r="30" spans="1:17" ht="24" thickBot="1" x14ac:dyDescent="0.4">
      <c r="A30" s="295"/>
      <c r="B30" s="199"/>
      <c r="C30" s="216"/>
      <c r="D30" s="219" t="s">
        <v>12</v>
      </c>
      <c r="E30" s="206">
        <f>E28+E27</f>
        <v>213</v>
      </c>
      <c r="F30" s="205">
        <f>SUM(F27:F29)</f>
        <v>7.42</v>
      </c>
      <c r="G30" s="205">
        <f>SUM(G27:G29)</f>
        <v>6.74</v>
      </c>
      <c r="H30" s="205">
        <f>SUM(H27:H29)</f>
        <v>39.92</v>
      </c>
      <c r="I30" s="206">
        <f>SUM(I27:I29)</f>
        <v>209.99</v>
      </c>
      <c r="J30" s="259"/>
      <c r="K30" s="206">
        <f t="shared" ref="K30" si="1">SUM(K27:K29)</f>
        <v>1.1800000000000002</v>
      </c>
      <c r="L30" s="234">
        <f t="shared" ref="L30:Q30" si="2">L27+L28</f>
        <v>0.12</v>
      </c>
      <c r="M30" s="280">
        <f t="shared" si="2"/>
        <v>62</v>
      </c>
      <c r="N30" s="234">
        <f t="shared" si="2"/>
        <v>193.8</v>
      </c>
      <c r="O30" s="234">
        <f t="shared" si="2"/>
        <v>24.08</v>
      </c>
      <c r="P30" s="234">
        <f t="shared" si="2"/>
        <v>209.6</v>
      </c>
      <c r="Q30" s="235">
        <f t="shared" si="2"/>
        <v>1.07</v>
      </c>
    </row>
    <row r="31" spans="1:17" s="59" customFormat="1" ht="24" thickBot="1" x14ac:dyDescent="0.4">
      <c r="A31" s="295"/>
      <c r="B31" s="942" t="s">
        <v>26</v>
      </c>
      <c r="C31" s="90"/>
      <c r="D31" s="257"/>
      <c r="E31" s="389"/>
      <c r="F31" s="289"/>
      <c r="G31" s="289"/>
      <c r="H31" s="289"/>
      <c r="I31" s="389"/>
      <c r="J31" s="382"/>
      <c r="K31" s="389"/>
      <c r="L31" s="414"/>
      <c r="M31" s="289"/>
      <c r="N31" s="414"/>
      <c r="O31" s="415"/>
      <c r="P31" s="415"/>
      <c r="Q31" s="416"/>
    </row>
    <row r="32" spans="1:17" s="62" customFormat="1" ht="23.25" x14ac:dyDescent="0.35">
      <c r="A32" s="295">
        <v>134</v>
      </c>
      <c r="B32" s="299" t="s">
        <v>127</v>
      </c>
      <c r="C32" s="300"/>
      <c r="D32" s="202"/>
      <c r="E32" s="301">
        <v>70</v>
      </c>
      <c r="F32" s="302">
        <v>9.782</v>
      </c>
      <c r="G32" s="303">
        <v>11.933999999999999</v>
      </c>
      <c r="H32" s="304">
        <v>13.08</v>
      </c>
      <c r="I32" s="301">
        <v>202.5</v>
      </c>
      <c r="J32" s="382"/>
      <c r="K32" s="301">
        <v>1.24</v>
      </c>
      <c r="L32" s="430">
        <v>0.28000000000000003</v>
      </c>
      <c r="M32" s="923">
        <v>185.5</v>
      </c>
      <c r="N32" s="430">
        <v>117.9</v>
      </c>
      <c r="O32" s="428">
        <v>2.2000000000000002</v>
      </c>
      <c r="P32" s="428">
        <v>95.44</v>
      </c>
      <c r="Q32" s="429">
        <v>0.71799999999999997</v>
      </c>
    </row>
    <row r="33" spans="1:17" s="62" customFormat="1" ht="23.25" x14ac:dyDescent="0.35">
      <c r="A33" s="249">
        <v>200</v>
      </c>
      <c r="B33" s="308" t="s">
        <v>38</v>
      </c>
      <c r="C33" s="300"/>
      <c r="D33" s="108"/>
      <c r="E33" s="103">
        <v>150</v>
      </c>
      <c r="F33" s="104">
        <v>7.0000000000000007E-2</v>
      </c>
      <c r="G33" s="105">
        <v>0.01</v>
      </c>
      <c r="H33" s="106">
        <v>7.1</v>
      </c>
      <c r="I33" s="103">
        <v>29</v>
      </c>
      <c r="J33" s="129"/>
      <c r="K33" s="183">
        <v>3.04</v>
      </c>
      <c r="L33" s="240"/>
      <c r="M33" s="241"/>
      <c r="N33" s="260">
        <v>9.4</v>
      </c>
      <c r="O33" s="240">
        <v>1.3</v>
      </c>
      <c r="P33" s="240">
        <v>2.4</v>
      </c>
      <c r="Q33" s="241">
        <v>0.32</v>
      </c>
    </row>
    <row r="34" spans="1:17" s="62" customFormat="1" ht="24" thickBot="1" x14ac:dyDescent="0.4">
      <c r="A34" s="381">
        <v>260</v>
      </c>
      <c r="B34" s="308" t="s">
        <v>27</v>
      </c>
      <c r="C34" s="300"/>
      <c r="D34" s="309"/>
      <c r="E34" s="310">
        <v>180</v>
      </c>
      <c r="F34" s="311">
        <v>0.75</v>
      </c>
      <c r="G34" s="312">
        <v>0.25</v>
      </c>
      <c r="H34" s="313">
        <v>10.050000000000001</v>
      </c>
      <c r="I34" s="310">
        <v>47.5</v>
      </c>
      <c r="J34" s="382"/>
      <c r="K34" s="301">
        <v>5</v>
      </c>
      <c r="L34" s="832">
        <v>1.6500000000000001E-2</v>
      </c>
      <c r="M34" s="831"/>
      <c r="N34" s="832">
        <v>8.8000000000000007</v>
      </c>
      <c r="O34" s="261">
        <v>4.95</v>
      </c>
      <c r="P34" s="261">
        <v>6.05</v>
      </c>
      <c r="Q34" s="262">
        <v>1.21</v>
      </c>
    </row>
    <row r="35" spans="1:17" s="62" customFormat="1" ht="24" thickBot="1" x14ac:dyDescent="0.4">
      <c r="A35" s="924" t="s">
        <v>69</v>
      </c>
      <c r="B35" s="386" t="s">
        <v>31</v>
      </c>
      <c r="C35" s="388"/>
      <c r="D35" s="309"/>
      <c r="E35" s="310">
        <v>30</v>
      </c>
      <c r="F35" s="311">
        <v>2.37</v>
      </c>
      <c r="G35" s="312">
        <v>0.3</v>
      </c>
      <c r="H35" s="313">
        <v>14.49</v>
      </c>
      <c r="I35" s="310">
        <v>71</v>
      </c>
      <c r="J35" s="382"/>
      <c r="K35" s="451"/>
      <c r="L35" s="432"/>
      <c r="M35" s="433"/>
      <c r="N35" s="434">
        <v>6.9</v>
      </c>
      <c r="O35" s="432">
        <v>9.9</v>
      </c>
      <c r="P35" s="432">
        <v>14.1</v>
      </c>
      <c r="Q35" s="433">
        <v>0.33</v>
      </c>
    </row>
    <row r="36" spans="1:17" ht="24" thickBot="1" x14ac:dyDescent="0.4">
      <c r="A36" s="396"/>
      <c r="B36" s="199"/>
      <c r="C36" s="216"/>
      <c r="D36" s="199" t="s">
        <v>12</v>
      </c>
      <c r="E36" s="213">
        <f>SUM(E32:E35)</f>
        <v>430</v>
      </c>
      <c r="F36" s="214">
        <f>SUM(F32:F35)</f>
        <v>12.972000000000001</v>
      </c>
      <c r="G36" s="214">
        <f>SUM(G32:G35)</f>
        <v>12.494</v>
      </c>
      <c r="H36" s="214">
        <f>SUM(H32:H35)</f>
        <v>44.72</v>
      </c>
      <c r="I36" s="213">
        <f>SUM(I32:I35)</f>
        <v>350</v>
      </c>
      <c r="J36" s="452">
        <f>J13+J16</f>
        <v>0.25</v>
      </c>
      <c r="K36" s="213">
        <f>K32+K33+K34</f>
        <v>9.2800000000000011</v>
      </c>
      <c r="L36" s="208">
        <f>L32+L34</f>
        <v>0.29650000000000004</v>
      </c>
      <c r="M36" s="221">
        <f>M32</f>
        <v>185.5</v>
      </c>
      <c r="N36" s="208">
        <f>N32+N33+N34+N35</f>
        <v>143.00000000000003</v>
      </c>
      <c r="O36" s="208">
        <f>O32+O33+O34+O35</f>
        <v>18.350000000000001</v>
      </c>
      <c r="P36" s="208">
        <f>P32+P33+P34+P35</f>
        <v>117.99</v>
      </c>
      <c r="Q36" s="206">
        <f>Q32+Q33+Q34+Q35</f>
        <v>2.5780000000000003</v>
      </c>
    </row>
    <row r="37" spans="1:17" ht="24" thickBot="1" x14ac:dyDescent="0.4">
      <c r="A37" s="139"/>
      <c r="B37" s="150"/>
      <c r="C37" s="150"/>
      <c r="D37" s="216"/>
      <c r="E37" s="213"/>
      <c r="F37" s="214"/>
      <c r="G37" s="214"/>
      <c r="H37" s="293"/>
      <c r="I37" s="213"/>
      <c r="J37" s="215"/>
      <c r="K37" s="294"/>
      <c r="L37" s="438"/>
      <c r="M37" s="908"/>
      <c r="N37" s="438"/>
      <c r="O37" s="436"/>
      <c r="P37" s="436"/>
      <c r="Q37" s="437"/>
    </row>
    <row r="38" spans="1:17" ht="24" thickBot="1" x14ac:dyDescent="0.4">
      <c r="A38" s="37"/>
      <c r="B38" s="78"/>
      <c r="C38" s="78"/>
      <c r="D38" s="205" t="s">
        <v>20</v>
      </c>
      <c r="E38" s="211">
        <f>E13+E16+E25+E30+E36</f>
        <v>1708</v>
      </c>
      <c r="F38" s="205">
        <f>F13+F16+F25+F30+F36</f>
        <v>42</v>
      </c>
      <c r="G38" s="205">
        <f>G13+G16+G25+G30+G36</f>
        <v>47</v>
      </c>
      <c r="H38" s="210">
        <f>H13+H16+H25+H30+H36</f>
        <v>202.99600000000001</v>
      </c>
      <c r="I38" s="211">
        <f>I13+I16+I25+I30+I36</f>
        <v>1399.99</v>
      </c>
      <c r="J38" s="1151">
        <f>J13+J16+J25+J29+J36</f>
        <v>1</v>
      </c>
      <c r="K38" s="211">
        <f>K13+K16+K25+K30+K36</f>
        <v>45.000000000000007</v>
      </c>
      <c r="L38" s="1152">
        <f>L13+L16+L25+L30+L36</f>
        <v>0.79520000000000013</v>
      </c>
      <c r="M38" s="1152">
        <f>M13+M16+M25+M30+M36</f>
        <v>450</v>
      </c>
      <c r="N38" s="1152">
        <f>N13+N16+N25+N30+N36</f>
        <v>799.99700000000007</v>
      </c>
      <c r="O38" s="1152">
        <v>80</v>
      </c>
      <c r="P38" s="1152">
        <f>P13+P16+P25+P30+P36</f>
        <v>699.99599999999998</v>
      </c>
      <c r="Q38" s="211">
        <f>Q13+Q16+Q25+Q30+Q36</f>
        <v>10</v>
      </c>
    </row>
    <row r="39" spans="1:17" ht="24" thickBot="1" x14ac:dyDescent="0.4">
      <c r="A39" s="54"/>
      <c r="B39" s="94"/>
      <c r="C39" s="94"/>
      <c r="D39" s="289"/>
      <c r="E39" s="290"/>
      <c r="F39" s="289"/>
      <c r="G39" s="289"/>
      <c r="H39" s="291"/>
      <c r="I39" s="291"/>
      <c r="J39" s="292"/>
      <c r="K39" s="291"/>
      <c r="L39" s="291"/>
      <c r="M39" s="291"/>
      <c r="N39" s="291"/>
      <c r="O39" s="291"/>
      <c r="P39" s="291"/>
      <c r="Q39" s="291"/>
    </row>
    <row r="40" spans="1:17" ht="21.75" thickBot="1" x14ac:dyDescent="0.4">
      <c r="A40" s="25"/>
      <c r="B40" s="1128"/>
      <c r="C40" s="1129"/>
      <c r="D40" s="1129"/>
      <c r="E40" s="1130"/>
      <c r="F40" s="1153"/>
      <c r="G40" s="1153"/>
      <c r="H40" s="1153"/>
      <c r="I40" s="1153"/>
      <c r="J40" s="1153"/>
      <c r="K40" s="1153"/>
      <c r="L40" s="1153"/>
      <c r="M40" s="1131"/>
      <c r="N40" s="1131"/>
      <c r="O40" s="1131"/>
      <c r="P40" s="1131"/>
      <c r="Q40" s="1132"/>
    </row>
    <row r="41" spans="1:17" ht="21.75" thickBot="1" x14ac:dyDescent="0.4">
      <c r="A41" s="13"/>
      <c r="B41" s="1133"/>
      <c r="C41" s="1133"/>
      <c r="D41" s="1133"/>
      <c r="E41" s="1134"/>
      <c r="F41" s="966"/>
      <c r="G41" s="966"/>
      <c r="H41" s="966"/>
      <c r="I41" s="966"/>
      <c r="J41" s="966"/>
      <c r="K41" s="966"/>
      <c r="L41" s="966"/>
      <c r="M41" s="171"/>
      <c r="N41" s="171"/>
      <c r="O41" s="171"/>
      <c r="P41" s="171"/>
      <c r="Q41" s="171"/>
    </row>
    <row r="42" spans="1:17" ht="21.75" thickBot="1" x14ac:dyDescent="0.4">
      <c r="A42" s="348"/>
      <c r="B42" s="53" t="s">
        <v>84</v>
      </c>
      <c r="C42" s="251"/>
      <c r="D42" s="251"/>
      <c r="E42" s="57" t="s">
        <v>4</v>
      </c>
      <c r="F42" s="1199" t="s">
        <v>9</v>
      </c>
      <c r="G42" s="1200"/>
      <c r="H42" s="1201"/>
      <c r="I42" s="942" t="s">
        <v>10</v>
      </c>
      <c r="J42" s="90"/>
      <c r="K42" s="1199" t="s">
        <v>16</v>
      </c>
      <c r="L42" s="1200"/>
      <c r="M42" s="1201"/>
      <c r="N42" s="1112"/>
      <c r="O42" s="91" t="s">
        <v>70</v>
      </c>
      <c r="P42" s="1113"/>
      <c r="Q42" s="1114"/>
    </row>
    <row r="43" spans="1:17" ht="21.75" thickBot="1" x14ac:dyDescent="0.4">
      <c r="A43" s="404"/>
      <c r="B43" s="942" t="s">
        <v>71</v>
      </c>
      <c r="C43" s="91"/>
      <c r="D43" s="257"/>
      <c r="E43" s="928" t="s">
        <v>5</v>
      </c>
      <c r="F43" s="1119" t="s">
        <v>6</v>
      </c>
      <c r="G43" s="942" t="s">
        <v>7</v>
      </c>
      <c r="H43" s="90" t="s">
        <v>8</v>
      </c>
      <c r="I43" s="928" t="s">
        <v>11</v>
      </c>
      <c r="J43" s="1120"/>
      <c r="K43" s="928" t="s">
        <v>17</v>
      </c>
      <c r="L43" s="1122" t="s">
        <v>63</v>
      </c>
      <c r="M43" s="1135" t="s">
        <v>64</v>
      </c>
      <c r="N43" s="926" t="s">
        <v>65</v>
      </c>
      <c r="O43" s="1122" t="s">
        <v>67</v>
      </c>
      <c r="P43" s="1123" t="s">
        <v>66</v>
      </c>
      <c r="Q43" s="1124" t="s">
        <v>68</v>
      </c>
    </row>
    <row r="44" spans="1:17" ht="21.75" thickBot="1" x14ac:dyDescent="0.4">
      <c r="A44" s="18"/>
      <c r="B44" s="942" t="s">
        <v>2</v>
      </c>
      <c r="C44" s="90"/>
      <c r="D44" s="257"/>
      <c r="E44" s="255"/>
      <c r="F44" s="1131"/>
      <c r="G44" s="1131"/>
      <c r="H44" s="1131"/>
      <c r="I44" s="1136"/>
      <c r="J44" s="287"/>
      <c r="K44" s="1136"/>
      <c r="L44" s="272"/>
      <c r="M44" s="273"/>
      <c r="N44" s="274"/>
      <c r="O44" s="272"/>
      <c r="P44" s="272"/>
      <c r="Q44" s="273"/>
    </row>
    <row r="45" spans="1:17" ht="23.25" x14ac:dyDescent="0.35">
      <c r="A45" s="99"/>
      <c r="B45" s="308" t="s">
        <v>41</v>
      </c>
      <c r="C45" s="380"/>
      <c r="D45" s="300"/>
      <c r="E45" s="301">
        <v>50</v>
      </c>
      <c r="F45" s="302">
        <v>0.433</v>
      </c>
      <c r="G45" s="303">
        <v>2.61</v>
      </c>
      <c r="H45" s="304">
        <v>9.93</v>
      </c>
      <c r="I45" s="301">
        <v>40.950000000000003</v>
      </c>
      <c r="J45" s="305"/>
      <c r="K45" s="301">
        <v>6.46</v>
      </c>
      <c r="L45" s="398">
        <v>9.2999999999999999E-2</v>
      </c>
      <c r="M45" s="935"/>
      <c r="N45" s="936">
        <v>18.856999999999999</v>
      </c>
      <c r="O45" s="934">
        <v>3.31</v>
      </c>
      <c r="P45" s="934">
        <v>12.13</v>
      </c>
      <c r="Q45" s="935">
        <v>0.41</v>
      </c>
    </row>
    <row r="46" spans="1:17" ht="23.25" x14ac:dyDescent="0.35">
      <c r="A46" s="99"/>
      <c r="B46" s="308" t="s">
        <v>122</v>
      </c>
      <c r="C46" s="300"/>
      <c r="D46" s="309"/>
      <c r="E46" s="301">
        <v>150</v>
      </c>
      <c r="F46" s="302">
        <v>1.66</v>
      </c>
      <c r="G46" s="303">
        <v>2.96</v>
      </c>
      <c r="H46" s="304">
        <v>17.46</v>
      </c>
      <c r="I46" s="301">
        <v>142.05000000000001</v>
      </c>
      <c r="J46" s="305"/>
      <c r="K46" s="301"/>
      <c r="L46" s="399">
        <v>1.7999999999999999E-2</v>
      </c>
      <c r="M46" s="241">
        <v>100.5</v>
      </c>
      <c r="N46" s="903">
        <v>165.84</v>
      </c>
      <c r="O46" s="253">
        <v>2.92</v>
      </c>
      <c r="P46" s="253">
        <v>42.62</v>
      </c>
      <c r="Q46" s="270">
        <v>0.30499999999999999</v>
      </c>
    </row>
    <row r="47" spans="1:17" s="62" customFormat="1" ht="26.25" x14ac:dyDescent="0.4">
      <c r="A47" s="123"/>
      <c r="B47" s="201" t="s">
        <v>49</v>
      </c>
      <c r="C47" s="363"/>
      <c r="D47" s="363"/>
      <c r="E47" s="307" t="s">
        <v>50</v>
      </c>
      <c r="F47" s="302">
        <v>2.4500000000000002</v>
      </c>
      <c r="G47" s="303">
        <v>7.55</v>
      </c>
      <c r="H47" s="304">
        <v>14.62</v>
      </c>
      <c r="I47" s="301">
        <v>136</v>
      </c>
      <c r="J47" s="305"/>
      <c r="K47" s="301"/>
      <c r="L47" s="428">
        <v>3.1E-2</v>
      </c>
      <c r="M47" s="429">
        <v>25</v>
      </c>
      <c r="N47" s="430">
        <v>5.81</v>
      </c>
      <c r="O47" s="428">
        <v>17.100000000000001</v>
      </c>
      <c r="P47" s="428">
        <v>19.23</v>
      </c>
      <c r="Q47" s="429">
        <v>0.496</v>
      </c>
    </row>
    <row r="48" spans="1:17" s="62" customFormat="1" ht="24" thickBot="1" x14ac:dyDescent="0.4">
      <c r="A48" s="123"/>
      <c r="B48" s="911" t="s">
        <v>19</v>
      </c>
      <c r="C48" s="912"/>
      <c r="D48" s="913"/>
      <c r="E48" s="301">
        <v>180</v>
      </c>
      <c r="F48" s="302">
        <v>0.12</v>
      </c>
      <c r="G48" s="303">
        <v>0.02</v>
      </c>
      <c r="H48" s="304">
        <v>10.199999999999999</v>
      </c>
      <c r="I48" s="301">
        <v>41</v>
      </c>
      <c r="J48" s="389"/>
      <c r="K48" s="417">
        <v>1.83</v>
      </c>
      <c r="L48" s="260"/>
      <c r="M48" s="276"/>
      <c r="N48" s="260">
        <v>10</v>
      </c>
      <c r="O48" s="240">
        <v>1.3</v>
      </c>
      <c r="P48" s="240">
        <v>2.5</v>
      </c>
      <c r="Q48" s="241">
        <v>0.28000000000000003</v>
      </c>
    </row>
    <row r="49" spans="1:17" ht="24" thickBot="1" x14ac:dyDescent="0.4">
      <c r="A49" s="87"/>
      <c r="B49" s="219"/>
      <c r="C49" s="203"/>
      <c r="D49" s="203" t="s">
        <v>12</v>
      </c>
      <c r="E49" s="204" t="s">
        <v>52</v>
      </c>
      <c r="F49" s="205">
        <f>F48+F47+F46+F45</f>
        <v>4.6630000000000003</v>
      </c>
      <c r="G49" s="205">
        <f>G48+G47+G46+G45</f>
        <v>13.139999999999999</v>
      </c>
      <c r="H49" s="205">
        <f>H48+H47+H46+H45</f>
        <v>52.21</v>
      </c>
      <c r="I49" s="206">
        <f>I48+I47+I46+I45</f>
        <v>360</v>
      </c>
      <c r="J49" s="207">
        <v>0.2</v>
      </c>
      <c r="K49" s="206">
        <f>K48+K47+K46+K45</f>
        <v>8.2899999999999991</v>
      </c>
      <c r="L49" s="208">
        <f>SUM(L45:L48)</f>
        <v>0.14200000000000002</v>
      </c>
      <c r="M49" s="403">
        <f>SUM(M46:M47)</f>
        <v>125.5</v>
      </c>
      <c r="N49" s="221">
        <f>SUM(N45:N48)</f>
        <v>200.50700000000001</v>
      </c>
      <c r="O49" s="208">
        <f>SUM(O45:O48)</f>
        <v>24.630000000000003</v>
      </c>
      <c r="P49" s="208">
        <f>SUM(P45:P48)</f>
        <v>76.48</v>
      </c>
      <c r="Q49" s="206">
        <f>SUM(Q45:Q48)</f>
        <v>1.4909999999999999</v>
      </c>
    </row>
    <row r="50" spans="1:17" ht="24" thickBot="1" x14ac:dyDescent="0.4">
      <c r="A50" s="115"/>
      <c r="B50" s="1125" t="s">
        <v>22</v>
      </c>
      <c r="C50" s="78"/>
      <c r="D50" s="78"/>
      <c r="E50" s="255"/>
      <c r="F50" s="281"/>
      <c r="G50" s="282"/>
      <c r="H50" s="286"/>
      <c r="I50" s="255"/>
      <c r="J50" s="287"/>
      <c r="K50" s="255"/>
      <c r="L50" s="272"/>
      <c r="M50" s="273"/>
      <c r="N50" s="274"/>
      <c r="O50" s="272"/>
      <c r="P50" s="272"/>
      <c r="Q50" s="273"/>
    </row>
    <row r="51" spans="1:17" ht="21.75" thickBot="1" x14ac:dyDescent="0.4">
      <c r="A51" s="123"/>
      <c r="B51" s="115" t="s">
        <v>24</v>
      </c>
      <c r="C51" s="94"/>
      <c r="D51" s="94"/>
      <c r="E51" s="182">
        <v>150</v>
      </c>
      <c r="F51" s="60">
        <v>0.18</v>
      </c>
      <c r="G51" s="283"/>
      <c r="H51" s="60">
        <v>14.82</v>
      </c>
      <c r="I51" s="61">
        <v>90</v>
      </c>
      <c r="J51" s="284"/>
      <c r="K51" s="285">
        <v>2.6</v>
      </c>
      <c r="L51" s="253">
        <v>0.04</v>
      </c>
      <c r="M51" s="270"/>
      <c r="N51" s="271">
        <v>40</v>
      </c>
      <c r="O51" s="253">
        <v>5</v>
      </c>
      <c r="P51" s="253">
        <v>20</v>
      </c>
      <c r="Q51" s="270">
        <v>0.25</v>
      </c>
    </row>
    <row r="52" spans="1:17" ht="24" thickBot="1" x14ac:dyDescent="0.4">
      <c r="A52" s="115"/>
      <c r="B52" s="78"/>
      <c r="C52" s="78"/>
      <c r="D52" s="203" t="s">
        <v>12</v>
      </c>
      <c r="E52" s="57">
        <v>150</v>
      </c>
      <c r="F52" s="91">
        <f>F51</f>
        <v>0.18</v>
      </c>
      <c r="G52" s="91"/>
      <c r="H52" s="91">
        <f>H51</f>
        <v>14.82</v>
      </c>
      <c r="I52" s="89">
        <f>I51</f>
        <v>90</v>
      </c>
      <c r="J52" s="58">
        <v>0.05</v>
      </c>
      <c r="K52" s="89">
        <f>K51</f>
        <v>2.6</v>
      </c>
      <c r="L52" s="212">
        <f t="shared" ref="L52:Q52" si="3">L51</f>
        <v>0.04</v>
      </c>
      <c r="M52" s="212">
        <f t="shared" si="3"/>
        <v>0</v>
      </c>
      <c r="N52" s="212">
        <f t="shared" si="3"/>
        <v>40</v>
      </c>
      <c r="O52" s="212">
        <f t="shared" si="3"/>
        <v>5</v>
      </c>
      <c r="P52" s="212">
        <f t="shared" si="3"/>
        <v>20</v>
      </c>
      <c r="Q52" s="211">
        <f t="shared" si="3"/>
        <v>0.25</v>
      </c>
    </row>
    <row r="53" spans="1:17" ht="24" thickBot="1" x14ac:dyDescent="0.4">
      <c r="A53" s="125"/>
      <c r="B53" s="1125" t="s">
        <v>0</v>
      </c>
      <c r="C53" s="65"/>
      <c r="D53" s="78"/>
      <c r="E53" s="255"/>
      <c r="F53" s="281"/>
      <c r="G53" s="282"/>
      <c r="H53" s="286"/>
      <c r="I53" s="255"/>
      <c r="J53" s="288"/>
      <c r="K53" s="255"/>
      <c r="L53" s="274"/>
      <c r="M53" s="277"/>
      <c r="N53" s="274"/>
      <c r="O53" s="272"/>
      <c r="P53" s="272"/>
      <c r="Q53" s="273"/>
    </row>
    <row r="54" spans="1:17" s="62" customFormat="1" ht="23.25" x14ac:dyDescent="0.35">
      <c r="A54" s="121"/>
      <c r="B54" s="308" t="s">
        <v>34</v>
      </c>
      <c r="C54" s="380"/>
      <c r="D54" s="300"/>
      <c r="E54" s="301">
        <v>50</v>
      </c>
      <c r="F54" s="302">
        <v>0.41</v>
      </c>
      <c r="G54" s="303">
        <v>2.5499999999999998</v>
      </c>
      <c r="H54" s="304">
        <v>4.38</v>
      </c>
      <c r="I54" s="301">
        <v>43.66</v>
      </c>
      <c r="J54" s="389"/>
      <c r="K54" s="417">
        <v>4.83</v>
      </c>
      <c r="L54" s="918">
        <v>8.6999999999999994E-3</v>
      </c>
      <c r="M54" s="919"/>
      <c r="N54" s="918">
        <v>19.05</v>
      </c>
      <c r="O54" s="920">
        <v>6.37</v>
      </c>
      <c r="P54" s="920">
        <v>14.5</v>
      </c>
      <c r="Q54" s="921">
        <v>0.18</v>
      </c>
    </row>
    <row r="55" spans="1:17" s="62" customFormat="1" ht="23.25" x14ac:dyDescent="0.35">
      <c r="A55" s="99"/>
      <c r="B55" s="308" t="s">
        <v>123</v>
      </c>
      <c r="C55" s="380"/>
      <c r="D55" s="300"/>
      <c r="E55" s="301">
        <v>180</v>
      </c>
      <c r="F55" s="302">
        <v>2.37</v>
      </c>
      <c r="G55" s="303">
        <v>3.6789999999999998</v>
      </c>
      <c r="H55" s="304">
        <v>19.18</v>
      </c>
      <c r="I55" s="301">
        <v>80.760000000000005</v>
      </c>
      <c r="J55" s="382"/>
      <c r="K55" s="301">
        <v>14.22</v>
      </c>
      <c r="L55" s="260">
        <v>5.2499999999999998E-2</v>
      </c>
      <c r="M55" s="276">
        <v>23</v>
      </c>
      <c r="N55" s="260">
        <v>40.03</v>
      </c>
      <c r="O55" s="240">
        <v>16.91</v>
      </c>
      <c r="P55" s="240">
        <v>96.84</v>
      </c>
      <c r="Q55" s="241">
        <v>0.39200000000000002</v>
      </c>
    </row>
    <row r="56" spans="1:17" s="62" customFormat="1" ht="23.25" x14ac:dyDescent="0.35">
      <c r="A56" s="99"/>
      <c r="B56" s="308" t="s">
        <v>124</v>
      </c>
      <c r="C56" s="380"/>
      <c r="D56" s="300"/>
      <c r="E56" s="301">
        <v>70</v>
      </c>
      <c r="F56" s="384">
        <v>11.83</v>
      </c>
      <c r="G56" s="385">
        <v>7.99</v>
      </c>
      <c r="H56" s="304">
        <v>0.96</v>
      </c>
      <c r="I56" s="301">
        <v>142.80000000000001</v>
      </c>
      <c r="J56" s="382"/>
      <c r="K56" s="301">
        <v>0.14799999999999999</v>
      </c>
      <c r="L56" s="260">
        <v>0.04</v>
      </c>
      <c r="M56" s="276">
        <v>59.5</v>
      </c>
      <c r="N56" s="260">
        <v>136.9</v>
      </c>
      <c r="O56" s="240">
        <v>21.007999999999999</v>
      </c>
      <c r="P56" s="240">
        <v>98.2</v>
      </c>
      <c r="Q56" s="241">
        <v>1.51</v>
      </c>
    </row>
    <row r="57" spans="1:17" s="62" customFormat="1" ht="23.25" x14ac:dyDescent="0.35">
      <c r="A57" s="99"/>
      <c r="B57" s="308" t="s">
        <v>125</v>
      </c>
      <c r="C57" s="300"/>
      <c r="D57" s="202"/>
      <c r="E57" s="301">
        <v>130</v>
      </c>
      <c r="F57" s="384">
        <v>1.96</v>
      </c>
      <c r="G57" s="385">
        <v>6.67</v>
      </c>
      <c r="H57" s="304">
        <v>10.76</v>
      </c>
      <c r="I57" s="301">
        <v>116.46</v>
      </c>
      <c r="J57" s="382"/>
      <c r="K57" s="301">
        <v>9.5500000000000007</v>
      </c>
      <c r="L57" s="260">
        <v>7.0000000000000007E-2</v>
      </c>
      <c r="M57" s="276">
        <v>34.5</v>
      </c>
      <c r="N57" s="260">
        <v>71.7</v>
      </c>
      <c r="O57" s="240">
        <v>25.52</v>
      </c>
      <c r="P57" s="240">
        <v>58.13</v>
      </c>
      <c r="Q57" s="241">
        <v>0.63500000000000001</v>
      </c>
    </row>
    <row r="58" spans="1:17" s="62" customFormat="1" ht="23.25" x14ac:dyDescent="0.35">
      <c r="A58" s="99"/>
      <c r="B58" s="911" t="s">
        <v>44</v>
      </c>
      <c r="C58" s="912"/>
      <c r="D58" s="913"/>
      <c r="E58" s="301">
        <v>180</v>
      </c>
      <c r="F58" s="384">
        <v>0.16</v>
      </c>
      <c r="G58" s="303">
        <v>0.16</v>
      </c>
      <c r="H58" s="409">
        <v>21.48</v>
      </c>
      <c r="I58" s="301">
        <v>87.8</v>
      </c>
      <c r="J58" s="382"/>
      <c r="K58" s="301">
        <v>1.3</v>
      </c>
      <c r="L58" s="260">
        <v>0.105</v>
      </c>
      <c r="M58" s="276"/>
      <c r="N58" s="260">
        <v>11.61</v>
      </c>
      <c r="O58" s="240">
        <v>2.7</v>
      </c>
      <c r="P58" s="240">
        <v>4.6500000000000004</v>
      </c>
      <c r="Q58" s="241">
        <v>0.46</v>
      </c>
    </row>
    <row r="59" spans="1:17" s="62" customFormat="1" ht="24" thickBot="1" x14ac:dyDescent="0.4">
      <c r="A59" s="99"/>
      <c r="B59" s="132" t="s">
        <v>18</v>
      </c>
      <c r="C59" s="133"/>
      <c r="D59" s="110"/>
      <c r="E59" s="310">
        <v>50</v>
      </c>
      <c r="F59" s="311">
        <v>2.4700000000000002</v>
      </c>
      <c r="G59" s="312">
        <v>0.45</v>
      </c>
      <c r="H59" s="313">
        <v>12.52</v>
      </c>
      <c r="I59" s="310">
        <v>65</v>
      </c>
      <c r="J59" s="382"/>
      <c r="K59" s="301"/>
      <c r="L59" s="240">
        <v>0.03</v>
      </c>
      <c r="M59" s="241"/>
      <c r="N59" s="260">
        <v>11.5</v>
      </c>
      <c r="O59" s="240">
        <v>5.4</v>
      </c>
      <c r="P59" s="240">
        <v>53</v>
      </c>
      <c r="Q59" s="241">
        <v>1.55</v>
      </c>
    </row>
    <row r="60" spans="1:17" s="62" customFormat="1" ht="24" thickBot="1" x14ac:dyDescent="0.4">
      <c r="A60" s="99"/>
      <c r="B60" s="132" t="s">
        <v>31</v>
      </c>
      <c r="C60" s="135"/>
      <c r="D60" s="110"/>
      <c r="E60" s="209">
        <v>50</v>
      </c>
      <c r="F60" s="393">
        <v>3.95</v>
      </c>
      <c r="G60" s="393">
        <v>0.5</v>
      </c>
      <c r="H60" s="393">
        <v>19.32</v>
      </c>
      <c r="I60" s="209">
        <v>93.52</v>
      </c>
      <c r="J60" s="382"/>
      <c r="K60" s="310"/>
      <c r="L60" s="242"/>
      <c r="M60" s="248"/>
      <c r="N60" s="265">
        <v>6.9</v>
      </c>
      <c r="O60" s="242">
        <v>7.6</v>
      </c>
      <c r="P60" s="242">
        <v>14.1</v>
      </c>
      <c r="Q60" s="248">
        <v>0.33</v>
      </c>
    </row>
    <row r="61" spans="1:17" ht="24" thickBot="1" x14ac:dyDescent="0.4">
      <c r="A61" s="121"/>
      <c r="B61" s="219"/>
      <c r="C61" s="203"/>
      <c r="D61" s="203" t="s">
        <v>12</v>
      </c>
      <c r="E61" s="209">
        <f>E60+E59+E58+E57+E56+E55+E54</f>
        <v>710</v>
      </c>
      <c r="F61" s="205">
        <f>SUM(F54:F60)</f>
        <v>23.15</v>
      </c>
      <c r="G61" s="205">
        <f>SUM(G54:G60)</f>
        <v>21.998999999999999</v>
      </c>
      <c r="H61" s="205">
        <f>SUM(H54:H60)</f>
        <v>88.6</v>
      </c>
      <c r="I61" s="206">
        <f>SUM(I54:I60)</f>
        <v>630</v>
      </c>
      <c r="J61" s="207">
        <v>0.35</v>
      </c>
      <c r="K61" s="206">
        <f>SUM(K54:K60)</f>
        <v>30.048000000000002</v>
      </c>
      <c r="L61" s="208">
        <f>L54+L55+L56+L57+L58+L59</f>
        <v>0.30620000000000003</v>
      </c>
      <c r="M61" s="221">
        <f>M55+M56+M57</f>
        <v>117</v>
      </c>
      <c r="N61" s="208">
        <f>N54+N55+N56+N57+N58+N59+N60</f>
        <v>297.69</v>
      </c>
      <c r="O61" s="208">
        <f>O54+O55+O56+O57+O58+O59+O60</f>
        <v>85.507999999999996</v>
      </c>
      <c r="P61" s="208">
        <f>P54+P55+P56+P57+P58+P59+P60</f>
        <v>339.42</v>
      </c>
      <c r="Q61" s="206">
        <f>Q54+Q55+Q56+Q57+Q58+Q59+Q60</f>
        <v>5.0569999999999995</v>
      </c>
    </row>
    <row r="62" spans="1:17" ht="24" thickBot="1" x14ac:dyDescent="0.4">
      <c r="A62" s="139"/>
      <c r="B62" s="1125" t="s">
        <v>1</v>
      </c>
      <c r="C62" s="65"/>
      <c r="D62" s="78"/>
      <c r="E62" s="255"/>
      <c r="F62" s="281"/>
      <c r="G62" s="282"/>
      <c r="H62" s="286"/>
      <c r="I62" s="255"/>
      <c r="J62" s="288"/>
      <c r="K62" s="255"/>
      <c r="L62" s="272"/>
      <c r="M62" s="273"/>
      <c r="N62" s="274"/>
      <c r="O62" s="272"/>
      <c r="P62" s="272"/>
      <c r="Q62" s="273"/>
    </row>
    <row r="63" spans="1:17" ht="23.25" x14ac:dyDescent="0.35">
      <c r="A63" s="99"/>
      <c r="B63" s="299" t="s">
        <v>33</v>
      </c>
      <c r="C63" s="300"/>
      <c r="D63" s="202"/>
      <c r="E63" s="301">
        <v>200</v>
      </c>
      <c r="F63" s="302">
        <v>4.28</v>
      </c>
      <c r="G63" s="303">
        <v>4.18</v>
      </c>
      <c r="H63" s="304">
        <v>47.48</v>
      </c>
      <c r="I63" s="301">
        <v>180</v>
      </c>
      <c r="J63" s="382"/>
      <c r="K63" s="301">
        <v>0.16200000000000001</v>
      </c>
      <c r="L63" s="275">
        <v>0.06</v>
      </c>
      <c r="M63" s="279">
        <v>32</v>
      </c>
      <c r="N63" s="275">
        <v>26.3</v>
      </c>
      <c r="O63" s="254">
        <v>13.93</v>
      </c>
      <c r="P63" s="254">
        <v>88.2</v>
      </c>
      <c r="Q63" s="266">
        <v>0.92800000000000005</v>
      </c>
    </row>
    <row r="64" spans="1:17" s="62" customFormat="1" ht="23.25" x14ac:dyDescent="0.35">
      <c r="A64" s="99"/>
      <c r="B64" s="299" t="s">
        <v>126</v>
      </c>
      <c r="C64" s="300"/>
      <c r="D64" s="202"/>
      <c r="E64" s="301">
        <v>13</v>
      </c>
      <c r="F64" s="302">
        <v>5.23</v>
      </c>
      <c r="G64" s="303">
        <v>4.5</v>
      </c>
      <c r="H64" s="304">
        <v>7.2</v>
      </c>
      <c r="I64" s="301">
        <v>90</v>
      </c>
      <c r="J64" s="382"/>
      <c r="K64" s="301">
        <v>1.1599999999999999</v>
      </c>
      <c r="L64" s="918">
        <v>0.06</v>
      </c>
      <c r="M64" s="919">
        <v>30</v>
      </c>
      <c r="N64" s="918">
        <v>180</v>
      </c>
      <c r="O64" s="920">
        <v>32</v>
      </c>
      <c r="P64" s="920">
        <v>150</v>
      </c>
      <c r="Q64" s="921">
        <v>0.15</v>
      </c>
    </row>
    <row r="65" spans="1:17" ht="24" thickBot="1" x14ac:dyDescent="0.4">
      <c r="A65" s="121"/>
      <c r="B65" s="308"/>
      <c r="C65" s="300"/>
      <c r="D65" s="309"/>
      <c r="E65" s="310"/>
      <c r="F65" s="311"/>
      <c r="G65" s="312"/>
      <c r="H65" s="313"/>
      <c r="I65" s="310"/>
      <c r="J65" s="390"/>
      <c r="K65" s="301"/>
      <c r="L65" s="234"/>
      <c r="M65" s="280"/>
      <c r="N65" s="234"/>
      <c r="O65" s="234"/>
      <c r="P65" s="234"/>
      <c r="Q65" s="235"/>
    </row>
    <row r="66" spans="1:17" ht="24" thickBot="1" x14ac:dyDescent="0.4">
      <c r="A66" s="121"/>
      <c r="B66" s="199"/>
      <c r="C66" s="216"/>
      <c r="D66" s="219" t="s">
        <v>12</v>
      </c>
      <c r="E66" s="206">
        <f>E63+E64</f>
        <v>213</v>
      </c>
      <c r="F66" s="205">
        <f>SUM(F63:F65)</f>
        <v>9.5100000000000016</v>
      </c>
      <c r="G66" s="205">
        <f>SUM(G63:G65)</f>
        <v>8.68</v>
      </c>
      <c r="H66" s="205">
        <f>SUM(H63:H65)</f>
        <v>54.68</v>
      </c>
      <c r="I66" s="206">
        <f>SUM(I63:I65)</f>
        <v>270</v>
      </c>
      <c r="J66" s="224">
        <v>0.15</v>
      </c>
      <c r="K66" s="206">
        <f t="shared" ref="K66" si="4">SUM(K63:K65)</f>
        <v>1.3219999999999998</v>
      </c>
      <c r="L66" s="234">
        <f t="shared" ref="L66:Q66" si="5">L63+L64</f>
        <v>0.12</v>
      </c>
      <c r="M66" s="280">
        <f t="shared" si="5"/>
        <v>62</v>
      </c>
      <c r="N66" s="234">
        <f t="shared" si="5"/>
        <v>206.3</v>
      </c>
      <c r="O66" s="234">
        <f t="shared" si="5"/>
        <v>45.93</v>
      </c>
      <c r="P66" s="234">
        <f t="shared" si="5"/>
        <v>238.2</v>
      </c>
      <c r="Q66" s="235">
        <f t="shared" si="5"/>
        <v>1.0780000000000001</v>
      </c>
    </row>
    <row r="67" spans="1:17" ht="21.75" thickBot="1" x14ac:dyDescent="0.4">
      <c r="A67" s="155"/>
      <c r="B67" s="942" t="s">
        <v>26</v>
      </c>
      <c r="C67" s="90"/>
      <c r="D67" s="257"/>
      <c r="E67" s="255"/>
      <c r="F67" s="256"/>
      <c r="G67" s="256"/>
      <c r="H67" s="256"/>
      <c r="I67" s="255"/>
      <c r="J67" s="288"/>
      <c r="K67" s="255"/>
      <c r="L67" s="282"/>
      <c r="M67" s="675"/>
      <c r="N67" s="674"/>
      <c r="O67" s="282"/>
      <c r="P67" s="282"/>
      <c r="Q67" s="675"/>
    </row>
    <row r="68" spans="1:17" ht="23.25" x14ac:dyDescent="0.35">
      <c r="A68" s="121"/>
      <c r="B68" s="299" t="s">
        <v>127</v>
      </c>
      <c r="C68" s="300"/>
      <c r="D68" s="202"/>
      <c r="E68" s="301">
        <v>60</v>
      </c>
      <c r="F68" s="302">
        <v>13.356999999999999</v>
      </c>
      <c r="G68" s="303">
        <v>15.61</v>
      </c>
      <c r="H68" s="304">
        <v>16.18</v>
      </c>
      <c r="I68" s="301">
        <v>250.5</v>
      </c>
      <c r="J68" s="382"/>
      <c r="K68" s="301">
        <v>2.72</v>
      </c>
      <c r="L68" s="430">
        <v>0.28000000000000003</v>
      </c>
      <c r="M68" s="923">
        <v>195.5</v>
      </c>
      <c r="N68" s="430">
        <v>130.4</v>
      </c>
      <c r="O68" s="428">
        <v>22.8</v>
      </c>
      <c r="P68" s="428">
        <v>103.35</v>
      </c>
      <c r="Q68" s="429">
        <v>0.76800000000000002</v>
      </c>
    </row>
    <row r="69" spans="1:17" s="62" customFormat="1" ht="23.25" x14ac:dyDescent="0.35">
      <c r="A69" s="121"/>
      <c r="B69" s="308" t="s">
        <v>38</v>
      </c>
      <c r="C69" s="300"/>
      <c r="D69" s="108"/>
      <c r="E69" s="301">
        <v>180</v>
      </c>
      <c r="F69" s="302">
        <v>0.06</v>
      </c>
      <c r="G69" s="303">
        <v>0.02</v>
      </c>
      <c r="H69" s="304">
        <v>9.99</v>
      </c>
      <c r="I69" s="301">
        <v>81</v>
      </c>
      <c r="J69" s="382"/>
      <c r="K69" s="301">
        <v>0.02</v>
      </c>
      <c r="L69" s="240"/>
      <c r="M69" s="241"/>
      <c r="N69" s="260">
        <v>9.4</v>
      </c>
      <c r="O69" s="240">
        <v>1.3</v>
      </c>
      <c r="P69" s="240">
        <v>2.4</v>
      </c>
      <c r="Q69" s="241">
        <v>0.32</v>
      </c>
    </row>
    <row r="70" spans="1:17" s="62" customFormat="1" ht="24" thickBot="1" x14ac:dyDescent="0.4">
      <c r="A70" s="123"/>
      <c r="B70" s="308" t="s">
        <v>27</v>
      </c>
      <c r="C70" s="300"/>
      <c r="D70" s="309"/>
      <c r="E70" s="310">
        <v>180</v>
      </c>
      <c r="F70" s="311">
        <v>0.75</v>
      </c>
      <c r="G70" s="312">
        <v>0.25</v>
      </c>
      <c r="H70" s="313">
        <v>10.050000000000001</v>
      </c>
      <c r="I70" s="310">
        <v>47.5</v>
      </c>
      <c r="J70" s="382"/>
      <c r="K70" s="301">
        <v>5</v>
      </c>
      <c r="L70" s="832">
        <v>1.6500000000000001E-2</v>
      </c>
      <c r="M70" s="831"/>
      <c r="N70" s="832">
        <v>8.8000000000000007</v>
      </c>
      <c r="O70" s="261">
        <v>4.95</v>
      </c>
      <c r="P70" s="261">
        <v>6.05</v>
      </c>
      <c r="Q70" s="262">
        <v>1.21</v>
      </c>
    </row>
    <row r="71" spans="1:17" s="62" customFormat="1" ht="24" thickBot="1" x14ac:dyDescent="0.4">
      <c r="A71" s="121"/>
      <c r="B71" s="386" t="s">
        <v>31</v>
      </c>
      <c r="C71" s="388"/>
      <c r="D71" s="309"/>
      <c r="E71" s="310">
        <v>30</v>
      </c>
      <c r="F71" s="311">
        <v>2.37</v>
      </c>
      <c r="G71" s="312">
        <v>0.3</v>
      </c>
      <c r="H71" s="313">
        <v>14.49</v>
      </c>
      <c r="I71" s="310">
        <v>71</v>
      </c>
      <c r="J71" s="390"/>
      <c r="K71" s="301"/>
      <c r="L71" s="432"/>
      <c r="M71" s="433"/>
      <c r="N71" s="434">
        <v>6.9</v>
      </c>
      <c r="O71" s="432">
        <v>9.9</v>
      </c>
      <c r="P71" s="432">
        <v>14.1</v>
      </c>
      <c r="Q71" s="433">
        <v>0.33</v>
      </c>
    </row>
    <row r="72" spans="1:17" ht="24" thickBot="1" x14ac:dyDescent="0.4">
      <c r="A72" s="92"/>
      <c r="B72" s="386"/>
      <c r="C72" s="388"/>
      <c r="D72" s="309"/>
      <c r="E72" s="213">
        <f>SUM(E68:E71)</f>
        <v>450</v>
      </c>
      <c r="F72" s="214">
        <f>SUM(F68:F71)</f>
        <v>16.536999999999999</v>
      </c>
      <c r="G72" s="214">
        <f>SUM(G68:G71)</f>
        <v>16.18</v>
      </c>
      <c r="H72" s="214">
        <f>SUM(H68:H71)</f>
        <v>50.71</v>
      </c>
      <c r="I72" s="213">
        <f>SUM(I68:I71)</f>
        <v>450</v>
      </c>
      <c r="J72" s="231">
        <v>0.25</v>
      </c>
      <c r="K72" s="213">
        <f>SUM(K68:K71)</f>
        <v>7.74</v>
      </c>
      <c r="L72" s="208">
        <f>L68+L70</f>
        <v>0.29650000000000004</v>
      </c>
      <c r="M72" s="221">
        <f>M68</f>
        <v>195.5</v>
      </c>
      <c r="N72" s="208">
        <f>N68+N69+N70+N71</f>
        <v>155.50000000000003</v>
      </c>
      <c r="O72" s="208">
        <f>O68+O69+O70+O71</f>
        <v>38.950000000000003</v>
      </c>
      <c r="P72" s="208">
        <f>P68+P69+P70+P71</f>
        <v>125.89999999999999</v>
      </c>
      <c r="Q72" s="206">
        <f>Q68+Q69+Q70+Q71</f>
        <v>2.6280000000000001</v>
      </c>
    </row>
    <row r="73" spans="1:17" ht="24" thickBot="1" x14ac:dyDescent="0.4">
      <c r="A73" s="115"/>
      <c r="B73" s="199"/>
      <c r="C73" s="216"/>
      <c r="D73" s="199" t="s">
        <v>12</v>
      </c>
      <c r="E73" s="57"/>
      <c r="F73" s="91"/>
      <c r="G73" s="91"/>
      <c r="H73" s="91"/>
      <c r="I73" s="57"/>
      <c r="J73" s="58"/>
      <c r="K73" s="258"/>
      <c r="L73" s="259"/>
      <c r="M73" s="259"/>
      <c r="N73" s="259"/>
      <c r="O73" s="259"/>
      <c r="P73" s="259"/>
      <c r="Q73" s="206"/>
    </row>
    <row r="74" spans="1:17" ht="24" thickBot="1" x14ac:dyDescent="0.4">
      <c r="B74" s="93"/>
      <c r="C74" s="150"/>
      <c r="D74" s="147" t="s">
        <v>20</v>
      </c>
      <c r="E74" s="1154">
        <f>E72+E66+E61+E52+E49</f>
        <v>1923</v>
      </c>
      <c r="F74" s="1138">
        <f>F72+F66+F61+F52+F49</f>
        <v>54.040000000000006</v>
      </c>
      <c r="G74" s="1138">
        <f>G72+G66+G61+G52+G49</f>
        <v>59.998999999999995</v>
      </c>
      <c r="H74" s="1138">
        <f>H49+H52+H61+H66+H72</f>
        <v>261.02</v>
      </c>
      <c r="I74" s="1139">
        <f>I49+I52+I61+I66+I72</f>
        <v>1800</v>
      </c>
      <c r="J74" s="1140">
        <f>J49+J52+J61+J66+J72</f>
        <v>1</v>
      </c>
      <c r="K74" s="1139">
        <f>K49+K52+K61+K66+K72</f>
        <v>50.000000000000007</v>
      </c>
      <c r="L74" s="893">
        <f t="shared" ref="L74:Q74" si="6">L49+L52+L61+L66+L72</f>
        <v>0.90470000000000006</v>
      </c>
      <c r="M74" s="893">
        <f t="shared" si="6"/>
        <v>500</v>
      </c>
      <c r="N74" s="893">
        <f t="shared" si="6"/>
        <v>899.99700000000007</v>
      </c>
      <c r="O74" s="893">
        <f>O49+O52+O61+O66+O72</f>
        <v>200.01800000000003</v>
      </c>
      <c r="P74" s="893">
        <f t="shared" si="6"/>
        <v>800</v>
      </c>
      <c r="Q74" s="892">
        <f t="shared" si="6"/>
        <v>10.504</v>
      </c>
    </row>
    <row r="75" spans="1:17" ht="21.75" thickBot="1" x14ac:dyDescent="0.4">
      <c r="A75" s="12"/>
      <c r="B75" s="1128"/>
      <c r="C75" s="1129"/>
      <c r="D75" s="1129"/>
      <c r="E75" s="1130"/>
      <c r="F75" s="1153"/>
      <c r="G75" s="1153"/>
      <c r="H75" s="1153"/>
      <c r="I75" s="1153"/>
      <c r="J75" s="1153"/>
      <c r="K75" s="256"/>
      <c r="L75" s="256"/>
      <c r="M75" s="256"/>
      <c r="N75" s="256"/>
      <c r="O75" s="256"/>
      <c r="P75" s="256"/>
      <c r="Q75" s="677"/>
    </row>
    <row r="76" spans="1:17" ht="21" x14ac:dyDescent="0.35">
      <c r="A76" s="909"/>
      <c r="B76" s="1143"/>
      <c r="C76" s="1144"/>
      <c r="D76" s="1144"/>
      <c r="E76" s="1145"/>
      <c r="F76" s="1005"/>
      <c r="G76" s="1005"/>
      <c r="H76" s="1005"/>
      <c r="I76" s="1005"/>
      <c r="J76" s="1005"/>
      <c r="K76" s="1005"/>
      <c r="L76" s="1005"/>
      <c r="M76" s="1146"/>
      <c r="N76" s="1146"/>
      <c r="O76" s="1146"/>
      <c r="P76" s="1146"/>
      <c r="Q76" s="1147"/>
    </row>
    <row r="77" spans="1:17" s="1" customFormat="1" x14ac:dyDescent="0.3">
      <c r="A77" s="13"/>
      <c r="B77" s="3"/>
      <c r="C77" s="3"/>
      <c r="D77" s="3"/>
      <c r="E77" s="2"/>
      <c r="L77" s="925"/>
    </row>
    <row r="78" spans="1:17" s="1" customFormat="1" x14ac:dyDescent="0.3">
      <c r="A78" s="13"/>
      <c r="B78" s="3"/>
      <c r="C78" s="3"/>
      <c r="D78" s="3"/>
      <c r="E78" s="2"/>
      <c r="L78" s="925"/>
    </row>
    <row r="79" spans="1:17" s="1" customFormat="1" x14ac:dyDescent="0.3">
      <c r="A79" s="13"/>
      <c r="B79" s="3"/>
      <c r="C79" s="3"/>
      <c r="D79" s="3"/>
      <c r="E79" s="2"/>
      <c r="L79" s="925"/>
    </row>
    <row r="80" spans="1:17" s="1" customFormat="1" x14ac:dyDescent="0.3">
      <c r="A80" s="13"/>
      <c r="B80" s="3"/>
      <c r="C80" s="3"/>
      <c r="D80" s="3"/>
      <c r="E80" s="2"/>
      <c r="L80" s="925"/>
    </row>
    <row r="81" spans="1:12" s="1" customFormat="1" x14ac:dyDescent="0.3">
      <c r="A81" s="13"/>
      <c r="B81" s="3"/>
      <c r="C81" s="3"/>
      <c r="D81" s="3"/>
      <c r="E81" s="2"/>
      <c r="L81" s="925"/>
    </row>
    <row r="82" spans="1:12" s="1" customFormat="1" x14ac:dyDescent="0.3">
      <c r="A82" s="13"/>
      <c r="B82" s="3"/>
      <c r="C82" s="3"/>
      <c r="D82" s="3"/>
      <c r="E82" s="2"/>
      <c r="L82" s="925"/>
    </row>
    <row r="83" spans="1:12" s="1" customFormat="1" x14ac:dyDescent="0.3">
      <c r="A83" s="13"/>
      <c r="B83" s="3"/>
      <c r="C83" s="3"/>
      <c r="D83" s="3"/>
      <c r="E83" s="2"/>
      <c r="L83" s="925"/>
    </row>
    <row r="84" spans="1:12" s="1" customFormat="1" x14ac:dyDescent="0.3">
      <c r="A84" s="13"/>
      <c r="B84" s="3"/>
      <c r="C84" s="3"/>
      <c r="D84" s="3"/>
      <c r="E84" s="2"/>
      <c r="L84" s="925"/>
    </row>
    <row r="85" spans="1:12" s="1" customFormat="1" x14ac:dyDescent="0.3">
      <c r="A85" s="13"/>
      <c r="B85" s="3"/>
      <c r="C85" s="3"/>
      <c r="D85" s="3"/>
      <c r="E85" s="2"/>
      <c r="L85" s="925"/>
    </row>
    <row r="86" spans="1:12" s="1" customFormat="1" x14ac:dyDescent="0.3">
      <c r="A86" s="13"/>
      <c r="B86" s="3"/>
      <c r="C86" s="3"/>
      <c r="D86" s="3"/>
      <c r="E86" s="2"/>
      <c r="L86" s="925"/>
    </row>
    <row r="87" spans="1:12" s="1" customFormat="1" x14ac:dyDescent="0.3">
      <c r="A87" s="13"/>
      <c r="B87" s="3"/>
      <c r="C87" s="3"/>
      <c r="D87" s="3"/>
      <c r="E87" s="2"/>
      <c r="L87" s="925"/>
    </row>
    <row r="88" spans="1:12" s="1" customFormat="1" x14ac:dyDescent="0.3">
      <c r="A88" s="13"/>
      <c r="B88" s="3"/>
      <c r="C88" s="3"/>
      <c r="D88" s="3"/>
      <c r="E88" s="2"/>
      <c r="L88" s="925"/>
    </row>
    <row r="89" spans="1:12" s="1" customFormat="1" x14ac:dyDescent="0.3">
      <c r="A89" s="13"/>
      <c r="B89" s="3"/>
      <c r="C89" s="3"/>
      <c r="D89" s="3"/>
      <c r="E89" s="2"/>
      <c r="L89" s="925"/>
    </row>
    <row r="90" spans="1:12" s="1" customFormat="1" x14ac:dyDescent="0.3">
      <c r="A90" s="13"/>
      <c r="B90" s="3"/>
      <c r="C90" s="3"/>
      <c r="D90" s="3"/>
      <c r="E90" s="2"/>
      <c r="L90" s="925"/>
    </row>
    <row r="91" spans="1:12" s="1" customFormat="1" x14ac:dyDescent="0.3">
      <c r="A91" s="13"/>
      <c r="B91" s="3"/>
      <c r="C91" s="3"/>
      <c r="D91" s="3"/>
      <c r="E91" s="2"/>
      <c r="L91" s="925"/>
    </row>
    <row r="92" spans="1:12" s="1" customFormat="1" x14ac:dyDescent="0.3">
      <c r="A92" s="13"/>
      <c r="B92" s="3"/>
      <c r="C92" s="3"/>
      <c r="D92" s="3"/>
      <c r="E92" s="2"/>
      <c r="L92" s="925"/>
    </row>
    <row r="93" spans="1:12" s="1" customFormat="1" x14ac:dyDescent="0.3">
      <c r="A93" s="13"/>
      <c r="B93" s="3"/>
      <c r="C93" s="3"/>
      <c r="D93" s="3"/>
      <c r="E93" s="2"/>
      <c r="L93" s="925"/>
    </row>
    <row r="94" spans="1:12" s="1" customFormat="1" x14ac:dyDescent="0.3">
      <c r="A94" s="13"/>
      <c r="B94" s="3"/>
      <c r="C94" s="3"/>
      <c r="D94" s="3"/>
      <c r="E94" s="2"/>
      <c r="L94" s="925"/>
    </row>
    <row r="95" spans="1:12" s="1" customFormat="1" x14ac:dyDescent="0.3">
      <c r="A95" s="13"/>
      <c r="B95" s="3"/>
      <c r="C95" s="3"/>
      <c r="D95" s="3"/>
      <c r="E95" s="2"/>
      <c r="L95" s="925"/>
    </row>
    <row r="96" spans="1:12" s="1" customFormat="1" x14ac:dyDescent="0.3">
      <c r="A96" s="13"/>
      <c r="B96" s="3"/>
      <c r="C96" s="3"/>
      <c r="D96" s="3"/>
      <c r="E96" s="2"/>
      <c r="L96" s="925"/>
    </row>
    <row r="97" spans="1:12" s="1" customFormat="1" x14ac:dyDescent="0.3">
      <c r="A97" s="13"/>
      <c r="B97" s="3"/>
      <c r="C97" s="3"/>
      <c r="D97" s="3"/>
      <c r="E97" s="2"/>
      <c r="L97" s="925"/>
    </row>
    <row r="98" spans="1:12" s="1" customFormat="1" x14ac:dyDescent="0.3">
      <c r="A98" s="13"/>
      <c r="B98" s="3"/>
      <c r="C98" s="3"/>
      <c r="D98" s="3"/>
      <c r="E98" s="2"/>
      <c r="L98" s="925"/>
    </row>
    <row r="99" spans="1:12" s="1" customFormat="1" x14ac:dyDescent="0.3">
      <c r="A99" s="13"/>
      <c r="B99" s="3"/>
      <c r="C99" s="3"/>
      <c r="D99" s="3"/>
      <c r="E99" s="2"/>
      <c r="L99" s="925"/>
    </row>
    <row r="100" spans="1:12" s="1" customFormat="1" x14ac:dyDescent="0.3">
      <c r="A100" s="13"/>
      <c r="B100" s="3"/>
      <c r="C100" s="3"/>
      <c r="D100" s="3"/>
      <c r="E100" s="2"/>
      <c r="L100" s="925"/>
    </row>
    <row r="101" spans="1:12" s="1" customFormat="1" x14ac:dyDescent="0.3">
      <c r="A101" s="13"/>
      <c r="B101" s="3"/>
      <c r="C101" s="3"/>
      <c r="D101" s="3"/>
      <c r="E101" s="2"/>
      <c r="L101" s="925"/>
    </row>
    <row r="102" spans="1:12" s="1" customFormat="1" x14ac:dyDescent="0.3">
      <c r="A102" s="13"/>
      <c r="B102" s="3"/>
      <c r="C102" s="3"/>
      <c r="D102" s="3"/>
      <c r="E102" s="2"/>
      <c r="L102" s="925"/>
    </row>
    <row r="103" spans="1:12" s="1" customFormat="1" x14ac:dyDescent="0.3">
      <c r="A103" s="13"/>
      <c r="B103" s="3"/>
      <c r="C103" s="3"/>
      <c r="D103" s="3"/>
      <c r="E103" s="2"/>
      <c r="L103" s="925"/>
    </row>
    <row r="104" spans="1:12" s="1" customFormat="1" x14ac:dyDescent="0.3">
      <c r="A104" s="13"/>
      <c r="B104" s="3"/>
      <c r="C104" s="3"/>
      <c r="D104" s="3"/>
      <c r="E104" s="2"/>
      <c r="L104" s="925"/>
    </row>
    <row r="105" spans="1:12" s="1" customFormat="1" x14ac:dyDescent="0.3">
      <c r="A105" s="13"/>
      <c r="B105" s="3"/>
      <c r="C105" s="3"/>
      <c r="D105" s="3"/>
      <c r="E105" s="2"/>
      <c r="L105" s="925"/>
    </row>
    <row r="106" spans="1:12" s="1" customFormat="1" x14ac:dyDescent="0.3">
      <c r="A106" s="13"/>
      <c r="B106" s="3"/>
      <c r="C106" s="3"/>
      <c r="D106" s="3"/>
      <c r="E106" s="2"/>
      <c r="L106" s="925"/>
    </row>
    <row r="107" spans="1:12" s="1" customFormat="1" x14ac:dyDescent="0.3">
      <c r="A107" s="13"/>
      <c r="B107" s="3"/>
      <c r="C107" s="3"/>
      <c r="D107" s="3"/>
      <c r="E107" s="2"/>
      <c r="L107" s="925"/>
    </row>
    <row r="108" spans="1:12" s="1" customFormat="1" x14ac:dyDescent="0.3">
      <c r="A108" s="13"/>
      <c r="B108" s="3"/>
      <c r="C108" s="3"/>
      <c r="D108" s="3"/>
      <c r="E108" s="2"/>
      <c r="L108" s="925"/>
    </row>
    <row r="109" spans="1:12" s="1" customFormat="1" x14ac:dyDescent="0.3">
      <c r="A109" s="13"/>
      <c r="B109" s="3"/>
      <c r="C109" s="3"/>
      <c r="D109" s="3"/>
      <c r="E109" s="2"/>
      <c r="L109" s="925"/>
    </row>
    <row r="110" spans="1:12" s="1" customFormat="1" x14ac:dyDescent="0.3">
      <c r="A110" s="13"/>
      <c r="B110" s="3"/>
      <c r="C110" s="3"/>
      <c r="D110" s="3"/>
      <c r="E110" s="2"/>
      <c r="L110" s="925"/>
    </row>
    <row r="111" spans="1:12" s="1" customFormat="1" x14ac:dyDescent="0.3">
      <c r="A111" s="13"/>
      <c r="B111" s="3"/>
      <c r="C111" s="3"/>
      <c r="D111" s="3"/>
      <c r="E111" s="2"/>
      <c r="L111" s="925"/>
    </row>
    <row r="112" spans="1:12" s="1" customFormat="1" x14ac:dyDescent="0.3">
      <c r="A112" s="13"/>
      <c r="B112" s="3"/>
      <c r="C112" s="3"/>
      <c r="D112" s="3"/>
      <c r="E112" s="2"/>
      <c r="L112" s="925"/>
    </row>
    <row r="113" spans="1:12" s="1" customFormat="1" x14ac:dyDescent="0.3">
      <c r="A113" s="13"/>
      <c r="B113" s="3"/>
      <c r="C113" s="3"/>
      <c r="D113" s="3"/>
      <c r="E113" s="2"/>
      <c r="L113" s="925"/>
    </row>
    <row r="114" spans="1:12" s="1" customFormat="1" x14ac:dyDescent="0.3">
      <c r="A114" s="13"/>
      <c r="B114" s="3"/>
      <c r="C114" s="3"/>
      <c r="D114" s="3"/>
      <c r="E114" s="2"/>
      <c r="L114" s="925"/>
    </row>
    <row r="115" spans="1:12" s="1" customFormat="1" x14ac:dyDescent="0.3">
      <c r="A115" s="13"/>
      <c r="B115" s="3"/>
      <c r="C115" s="3"/>
      <c r="D115" s="3"/>
      <c r="E115" s="2"/>
      <c r="L115" s="925"/>
    </row>
    <row r="116" spans="1:12" s="1" customFormat="1" x14ac:dyDescent="0.3">
      <c r="A116" s="13"/>
      <c r="B116" s="3"/>
      <c r="C116" s="3"/>
      <c r="D116" s="3"/>
      <c r="E116" s="2"/>
      <c r="L116" s="925"/>
    </row>
    <row r="117" spans="1:12" s="1" customFormat="1" x14ac:dyDescent="0.3">
      <c r="A117" s="13"/>
      <c r="B117" s="3"/>
      <c r="C117" s="3"/>
      <c r="D117" s="3"/>
      <c r="E117" s="2"/>
      <c r="L117" s="925"/>
    </row>
    <row r="118" spans="1:12" s="1" customFormat="1" x14ac:dyDescent="0.3">
      <c r="A118" s="13"/>
      <c r="B118" s="3"/>
      <c r="C118" s="3"/>
      <c r="D118" s="3"/>
      <c r="E118" s="2"/>
      <c r="L118" s="925"/>
    </row>
    <row r="119" spans="1:12" s="1" customFormat="1" x14ac:dyDescent="0.3">
      <c r="A119" s="13"/>
      <c r="B119" s="3"/>
      <c r="C119" s="3"/>
      <c r="D119" s="3"/>
      <c r="E119" s="2"/>
      <c r="L119" s="925"/>
    </row>
    <row r="120" spans="1:12" s="1" customFormat="1" x14ac:dyDescent="0.3">
      <c r="A120" s="13"/>
      <c r="B120" s="3"/>
      <c r="C120" s="3"/>
      <c r="D120" s="3"/>
      <c r="E120" s="2"/>
      <c r="L120" s="925"/>
    </row>
    <row r="121" spans="1:12" s="1" customFormat="1" x14ac:dyDescent="0.3">
      <c r="A121" s="13"/>
      <c r="B121" s="3"/>
      <c r="C121" s="3"/>
      <c r="D121" s="3"/>
      <c r="E121" s="2"/>
      <c r="L121" s="925"/>
    </row>
    <row r="122" spans="1:12" s="1" customFormat="1" x14ac:dyDescent="0.3">
      <c r="A122" s="13"/>
      <c r="B122" s="3"/>
      <c r="C122" s="3"/>
      <c r="D122" s="3"/>
      <c r="E122" s="2"/>
      <c r="L122" s="925"/>
    </row>
    <row r="123" spans="1:12" s="1" customFormat="1" x14ac:dyDescent="0.3">
      <c r="A123" s="13"/>
      <c r="B123" s="3"/>
      <c r="C123" s="3"/>
      <c r="D123" s="3"/>
      <c r="E123" s="2"/>
      <c r="L123" s="925"/>
    </row>
    <row r="124" spans="1:12" s="1" customFormat="1" x14ac:dyDescent="0.3">
      <c r="A124" s="13"/>
      <c r="B124" s="3"/>
      <c r="C124" s="3"/>
      <c r="D124" s="3"/>
      <c r="E124" s="2"/>
      <c r="L124" s="925"/>
    </row>
    <row r="125" spans="1:12" s="1" customFormat="1" x14ac:dyDescent="0.3">
      <c r="A125" s="13"/>
      <c r="B125" s="3"/>
      <c r="C125" s="3"/>
      <c r="D125" s="3"/>
      <c r="E125" s="2"/>
      <c r="L125" s="925"/>
    </row>
    <row r="126" spans="1:12" s="1" customFormat="1" x14ac:dyDescent="0.3">
      <c r="A126" s="13"/>
      <c r="B126" s="3"/>
      <c r="C126" s="3"/>
      <c r="D126" s="3"/>
      <c r="E126" s="2"/>
      <c r="L126" s="925"/>
    </row>
    <row r="127" spans="1:12" s="1" customFormat="1" x14ac:dyDescent="0.3">
      <c r="A127" s="13"/>
      <c r="B127" s="3"/>
      <c r="C127" s="3"/>
      <c r="D127" s="3"/>
      <c r="E127" s="2"/>
      <c r="L127" s="925"/>
    </row>
    <row r="128" spans="1:12" s="1" customFormat="1" x14ac:dyDescent="0.3">
      <c r="A128" s="13"/>
      <c r="B128" s="3"/>
      <c r="C128" s="3"/>
      <c r="D128" s="3"/>
      <c r="E128" s="2"/>
      <c r="L128" s="925"/>
    </row>
    <row r="129" spans="1:12" s="1" customFormat="1" x14ac:dyDescent="0.3">
      <c r="A129" s="13"/>
      <c r="B129" s="3"/>
      <c r="C129" s="3"/>
      <c r="D129" s="3"/>
      <c r="E129" s="2"/>
      <c r="L129" s="925"/>
    </row>
    <row r="130" spans="1:12" s="1" customFormat="1" x14ac:dyDescent="0.3">
      <c r="A130" s="13"/>
      <c r="B130" s="3"/>
      <c r="C130" s="3"/>
      <c r="D130" s="3"/>
      <c r="E130" s="2"/>
      <c r="L130" s="925"/>
    </row>
    <row r="131" spans="1:12" s="1" customFormat="1" x14ac:dyDescent="0.3">
      <c r="A131" s="13"/>
      <c r="B131" s="3"/>
      <c r="C131" s="3"/>
      <c r="D131" s="3"/>
      <c r="E131" s="2"/>
      <c r="L131" s="925"/>
    </row>
    <row r="132" spans="1:12" s="1" customFormat="1" x14ac:dyDescent="0.3">
      <c r="A132" s="13"/>
      <c r="B132" s="3"/>
      <c r="C132" s="3"/>
      <c r="D132" s="3"/>
      <c r="E132" s="2"/>
      <c r="L132" s="925"/>
    </row>
    <row r="133" spans="1:12" s="1" customFormat="1" x14ac:dyDescent="0.3">
      <c r="A133" s="13"/>
      <c r="B133" s="3"/>
      <c r="C133" s="3"/>
      <c r="D133" s="3"/>
      <c r="E133" s="2"/>
      <c r="L133" s="925"/>
    </row>
    <row r="134" spans="1:12" s="1" customFormat="1" x14ac:dyDescent="0.3">
      <c r="A134" s="13"/>
      <c r="B134" s="3"/>
      <c r="C134" s="3"/>
      <c r="D134" s="3"/>
      <c r="E134" s="2"/>
      <c r="L134" s="925"/>
    </row>
    <row r="135" spans="1:12" s="1" customFormat="1" x14ac:dyDescent="0.3">
      <c r="A135" s="13"/>
      <c r="B135" s="3"/>
      <c r="C135" s="3"/>
      <c r="D135" s="3"/>
      <c r="E135" s="2"/>
      <c r="L135" s="925"/>
    </row>
    <row r="136" spans="1:12" s="1" customFormat="1" x14ac:dyDescent="0.3">
      <c r="A136" s="13"/>
      <c r="B136" s="3"/>
      <c r="C136" s="3"/>
      <c r="D136" s="3"/>
      <c r="E136" s="2"/>
      <c r="L136" s="925"/>
    </row>
    <row r="137" spans="1:12" s="1" customFormat="1" x14ac:dyDescent="0.3">
      <c r="A137" s="13"/>
      <c r="B137" s="3"/>
      <c r="C137" s="3"/>
      <c r="D137" s="3"/>
      <c r="E137" s="2"/>
      <c r="L137" s="925"/>
    </row>
    <row r="138" spans="1:12" s="1" customFormat="1" x14ac:dyDescent="0.3">
      <c r="A138" s="13"/>
      <c r="B138" s="3"/>
      <c r="C138" s="3"/>
      <c r="D138" s="3"/>
      <c r="E138" s="2"/>
      <c r="L138" s="925"/>
    </row>
    <row r="139" spans="1:12" s="1" customFormat="1" x14ac:dyDescent="0.3">
      <c r="A139" s="13"/>
      <c r="B139" s="3"/>
      <c r="C139" s="3"/>
      <c r="D139" s="3"/>
      <c r="E139" s="2"/>
      <c r="L139" s="925"/>
    </row>
    <row r="140" spans="1:12" s="1" customFormat="1" x14ac:dyDescent="0.3">
      <c r="A140" s="13"/>
      <c r="B140" s="3"/>
      <c r="C140" s="3"/>
      <c r="D140" s="3"/>
      <c r="E140" s="2"/>
      <c r="L140" s="925"/>
    </row>
    <row r="141" spans="1:12" s="1" customFormat="1" x14ac:dyDescent="0.3">
      <c r="A141" s="13"/>
      <c r="B141" s="3"/>
      <c r="C141" s="3"/>
      <c r="D141" s="3"/>
      <c r="E141" s="2"/>
      <c r="L141" s="925"/>
    </row>
    <row r="142" spans="1:12" s="1" customFormat="1" x14ac:dyDescent="0.3">
      <c r="A142" s="13"/>
      <c r="B142" s="3"/>
      <c r="C142" s="3"/>
      <c r="D142" s="3"/>
      <c r="E142" s="2"/>
      <c r="L142" s="925"/>
    </row>
    <row r="143" spans="1:12" s="1" customFormat="1" x14ac:dyDescent="0.3">
      <c r="A143" s="13"/>
      <c r="B143" s="3"/>
      <c r="C143" s="3"/>
      <c r="D143" s="3"/>
      <c r="E143" s="2"/>
      <c r="L143" s="925"/>
    </row>
    <row r="144" spans="1:12" s="1" customFormat="1" x14ac:dyDescent="0.3">
      <c r="A144" s="13"/>
      <c r="B144" s="3"/>
      <c r="C144" s="3"/>
      <c r="D144" s="3"/>
      <c r="E144" s="2"/>
      <c r="L144" s="925"/>
    </row>
    <row r="145" spans="1:12" s="1" customFormat="1" x14ac:dyDescent="0.3">
      <c r="A145" s="13"/>
      <c r="B145" s="3"/>
      <c r="C145" s="3"/>
      <c r="D145" s="3"/>
      <c r="E145" s="2"/>
      <c r="L145" s="925"/>
    </row>
    <row r="146" spans="1:12" s="1" customFormat="1" x14ac:dyDescent="0.3">
      <c r="A146" s="13"/>
      <c r="B146" s="3"/>
      <c r="C146" s="3"/>
      <c r="D146" s="3"/>
      <c r="E146" s="2"/>
      <c r="L146" s="925"/>
    </row>
    <row r="147" spans="1:12" s="1" customFormat="1" x14ac:dyDescent="0.3">
      <c r="A147" s="13"/>
      <c r="B147" s="3"/>
      <c r="C147" s="3"/>
      <c r="D147" s="3"/>
      <c r="E147" s="2"/>
      <c r="L147" s="925"/>
    </row>
    <row r="148" spans="1:12" s="1" customFormat="1" x14ac:dyDescent="0.3">
      <c r="A148" s="13"/>
      <c r="B148" s="3"/>
      <c r="C148" s="3"/>
      <c r="D148" s="3"/>
      <c r="E148" s="2"/>
      <c r="L148" s="925"/>
    </row>
    <row r="149" spans="1:12" s="1" customFormat="1" x14ac:dyDescent="0.3">
      <c r="A149" s="13"/>
      <c r="B149" s="3"/>
      <c r="C149" s="3"/>
      <c r="D149" s="3"/>
      <c r="E149" s="2"/>
      <c r="L149" s="925"/>
    </row>
    <row r="150" spans="1:12" s="1" customFormat="1" x14ac:dyDescent="0.3">
      <c r="A150" s="13"/>
      <c r="B150" s="3"/>
      <c r="C150" s="3"/>
      <c r="D150" s="3"/>
      <c r="E150" s="2"/>
      <c r="L150" s="925"/>
    </row>
    <row r="151" spans="1:12" s="1" customFormat="1" x14ac:dyDescent="0.3">
      <c r="A151" s="13"/>
      <c r="B151" s="3"/>
      <c r="C151" s="3"/>
      <c r="D151" s="3"/>
      <c r="E151" s="2"/>
      <c r="L151" s="925"/>
    </row>
    <row r="152" spans="1:12" s="1" customFormat="1" x14ac:dyDescent="0.3">
      <c r="A152" s="13"/>
      <c r="B152" s="3"/>
      <c r="C152" s="3"/>
      <c r="D152" s="3"/>
      <c r="E152" s="2"/>
      <c r="L152" s="925"/>
    </row>
    <row r="153" spans="1:12" s="1" customFormat="1" x14ac:dyDescent="0.3">
      <c r="A153" s="13"/>
      <c r="B153" s="3"/>
      <c r="C153" s="3"/>
      <c r="D153" s="3"/>
      <c r="E153" s="2"/>
      <c r="L153" s="925"/>
    </row>
    <row r="154" spans="1:12" s="1" customFormat="1" x14ac:dyDescent="0.3">
      <c r="A154" s="13"/>
      <c r="B154" s="3"/>
      <c r="C154" s="3"/>
      <c r="D154" s="3"/>
      <c r="E154" s="2"/>
      <c r="L154" s="925"/>
    </row>
    <row r="155" spans="1:12" s="1" customFormat="1" x14ac:dyDescent="0.3">
      <c r="A155" s="13"/>
      <c r="B155" s="3"/>
      <c r="C155" s="3"/>
      <c r="D155" s="3"/>
      <c r="E155" s="2"/>
      <c r="L155" s="925"/>
    </row>
    <row r="156" spans="1:12" s="1" customFormat="1" x14ac:dyDescent="0.3">
      <c r="A156" s="13"/>
      <c r="B156" s="3"/>
      <c r="C156" s="3"/>
      <c r="D156" s="3"/>
      <c r="E156" s="2"/>
      <c r="L156" s="925"/>
    </row>
    <row r="157" spans="1:12" s="1" customFormat="1" x14ac:dyDescent="0.3">
      <c r="A157" s="13"/>
      <c r="B157" s="3"/>
      <c r="C157" s="3"/>
      <c r="D157" s="3"/>
      <c r="E157" s="2"/>
      <c r="L157" s="925"/>
    </row>
    <row r="158" spans="1:12" s="1" customFormat="1" x14ac:dyDescent="0.3">
      <c r="A158" s="13"/>
      <c r="B158" s="3"/>
      <c r="C158" s="3"/>
      <c r="D158" s="3"/>
      <c r="E158" s="2"/>
      <c r="L158" s="925"/>
    </row>
    <row r="159" spans="1:12" s="1" customFormat="1" x14ac:dyDescent="0.3">
      <c r="A159" s="13"/>
      <c r="B159" s="3"/>
      <c r="C159" s="3"/>
      <c r="D159" s="3"/>
      <c r="E159" s="2"/>
      <c r="L159" s="925"/>
    </row>
    <row r="160" spans="1:12" s="1" customFormat="1" x14ac:dyDescent="0.3">
      <c r="A160" s="13"/>
      <c r="B160" s="3"/>
      <c r="C160" s="3"/>
      <c r="D160" s="3"/>
      <c r="E160" s="2"/>
      <c r="L160" s="925"/>
    </row>
    <row r="161" spans="1:12" s="1" customFormat="1" x14ac:dyDescent="0.3">
      <c r="A161" s="13"/>
      <c r="B161" s="3"/>
      <c r="C161" s="3"/>
      <c r="D161" s="3"/>
      <c r="E161" s="2"/>
      <c r="L161" s="925"/>
    </row>
    <row r="162" spans="1:12" s="1" customFormat="1" x14ac:dyDescent="0.3">
      <c r="A162" s="13"/>
      <c r="B162" s="3"/>
      <c r="C162" s="3"/>
      <c r="D162" s="3"/>
      <c r="E162" s="2"/>
      <c r="L162" s="925"/>
    </row>
    <row r="163" spans="1:12" s="1" customFormat="1" x14ac:dyDescent="0.3">
      <c r="A163" s="13"/>
      <c r="B163" s="3"/>
      <c r="C163" s="3"/>
      <c r="D163" s="3"/>
      <c r="E163" s="2"/>
      <c r="L163" s="925"/>
    </row>
    <row r="164" spans="1:12" s="1" customFormat="1" x14ac:dyDescent="0.3">
      <c r="A164" s="13"/>
      <c r="B164" s="3"/>
      <c r="C164" s="3"/>
      <c r="D164" s="3"/>
      <c r="E164" s="2"/>
      <c r="L164" s="925"/>
    </row>
    <row r="165" spans="1:12" s="1" customFormat="1" x14ac:dyDescent="0.3">
      <c r="A165" s="13"/>
      <c r="B165" s="3"/>
      <c r="C165" s="3"/>
      <c r="D165" s="3"/>
      <c r="E165" s="2"/>
      <c r="L165" s="925"/>
    </row>
    <row r="166" spans="1:12" s="1" customFormat="1" x14ac:dyDescent="0.3">
      <c r="A166" s="13"/>
      <c r="B166" s="3"/>
      <c r="C166" s="3"/>
      <c r="D166" s="3"/>
      <c r="E166" s="2"/>
      <c r="L166" s="925"/>
    </row>
    <row r="167" spans="1:12" s="1" customFormat="1" x14ac:dyDescent="0.3">
      <c r="A167" s="13"/>
      <c r="B167" s="3"/>
      <c r="C167" s="3"/>
      <c r="D167" s="3"/>
      <c r="E167" s="2"/>
      <c r="L167" s="925"/>
    </row>
    <row r="168" spans="1:12" s="1" customFormat="1" x14ac:dyDescent="0.3">
      <c r="A168" s="13"/>
      <c r="B168" s="3"/>
      <c r="C168" s="3"/>
      <c r="D168" s="3"/>
      <c r="E168" s="2"/>
      <c r="L168" s="925"/>
    </row>
    <row r="169" spans="1:12" s="1" customFormat="1" x14ac:dyDescent="0.3">
      <c r="A169" s="13"/>
      <c r="B169" s="3"/>
      <c r="C169" s="3"/>
      <c r="D169" s="3"/>
      <c r="E169" s="2"/>
      <c r="L169" s="925"/>
    </row>
    <row r="170" spans="1:12" s="1" customFormat="1" x14ac:dyDescent="0.3">
      <c r="A170" s="13"/>
      <c r="B170" s="3"/>
      <c r="C170" s="3"/>
      <c r="D170" s="3"/>
      <c r="E170" s="2"/>
      <c r="L170" s="925"/>
    </row>
    <row r="171" spans="1:12" s="1" customFormat="1" x14ac:dyDescent="0.3">
      <c r="A171" s="13"/>
      <c r="B171" s="3"/>
      <c r="C171" s="3"/>
      <c r="D171" s="3"/>
      <c r="E171" s="2"/>
      <c r="L171" s="925"/>
    </row>
    <row r="172" spans="1:12" s="1" customFormat="1" x14ac:dyDescent="0.3">
      <c r="A172" s="13"/>
      <c r="B172" s="3"/>
      <c r="C172" s="3"/>
      <c r="D172" s="3"/>
      <c r="E172" s="2"/>
      <c r="L172" s="925"/>
    </row>
    <row r="173" spans="1:12" s="1" customFormat="1" x14ac:dyDescent="0.3">
      <c r="A173" s="13"/>
      <c r="B173" s="3"/>
      <c r="C173" s="3"/>
      <c r="D173" s="3"/>
      <c r="E173" s="2"/>
      <c r="L173" s="925"/>
    </row>
    <row r="174" spans="1:12" s="1" customFormat="1" x14ac:dyDescent="0.3">
      <c r="A174" s="13"/>
      <c r="B174" s="3"/>
      <c r="C174" s="3"/>
      <c r="D174" s="3"/>
      <c r="E174" s="2"/>
      <c r="L174" s="925"/>
    </row>
    <row r="175" spans="1:12" s="1" customFormat="1" x14ac:dyDescent="0.3">
      <c r="A175" s="13"/>
      <c r="B175" s="3"/>
      <c r="C175" s="3"/>
      <c r="D175" s="3"/>
      <c r="E175" s="2"/>
      <c r="L175" s="925"/>
    </row>
    <row r="176" spans="1:12" s="1" customFormat="1" x14ac:dyDescent="0.3">
      <c r="A176" s="13"/>
      <c r="B176" s="3"/>
      <c r="C176" s="3"/>
      <c r="D176" s="3"/>
      <c r="E176" s="2"/>
      <c r="L176" s="925"/>
    </row>
    <row r="177" spans="1:12" s="1" customFormat="1" x14ac:dyDescent="0.3">
      <c r="A177" s="13"/>
      <c r="B177" s="3"/>
      <c r="C177" s="3"/>
      <c r="D177" s="3"/>
      <c r="E177" s="2"/>
      <c r="L177" s="925"/>
    </row>
    <row r="178" spans="1:12" s="1" customFormat="1" x14ac:dyDescent="0.3">
      <c r="A178" s="13"/>
      <c r="B178" s="3"/>
      <c r="C178" s="3"/>
      <c r="D178" s="3"/>
      <c r="E178" s="2"/>
      <c r="L178" s="925"/>
    </row>
    <row r="179" spans="1:12" s="1" customFormat="1" x14ac:dyDescent="0.3">
      <c r="A179" s="13"/>
      <c r="B179" s="3"/>
      <c r="C179" s="3"/>
      <c r="D179" s="3"/>
      <c r="E179" s="2"/>
      <c r="L179" s="925"/>
    </row>
    <row r="180" spans="1:12" s="1" customFormat="1" x14ac:dyDescent="0.3">
      <c r="A180" s="13"/>
      <c r="B180" s="3"/>
      <c r="C180" s="3"/>
      <c r="D180" s="3"/>
      <c r="E180" s="2"/>
      <c r="L180" s="925"/>
    </row>
    <row r="181" spans="1:12" s="1" customFormat="1" x14ac:dyDescent="0.3">
      <c r="A181" s="13"/>
      <c r="B181" s="3"/>
      <c r="C181" s="3"/>
      <c r="D181" s="3"/>
      <c r="E181" s="2"/>
      <c r="L181" s="925"/>
    </row>
    <row r="182" spans="1:12" s="1" customFormat="1" x14ac:dyDescent="0.3">
      <c r="A182" s="13"/>
      <c r="B182" s="3"/>
      <c r="C182" s="3"/>
      <c r="D182" s="3"/>
      <c r="E182" s="2"/>
      <c r="L182" s="925"/>
    </row>
    <row r="183" spans="1:12" s="1" customFormat="1" x14ac:dyDescent="0.3">
      <c r="A183" s="13"/>
      <c r="B183" s="3"/>
      <c r="C183" s="3"/>
      <c r="D183" s="3"/>
      <c r="E183" s="2"/>
      <c r="L183" s="925"/>
    </row>
    <row r="184" spans="1:12" s="1" customFormat="1" x14ac:dyDescent="0.3">
      <c r="A184" s="13"/>
      <c r="B184" s="3"/>
      <c r="C184" s="3"/>
      <c r="D184" s="3"/>
      <c r="E184" s="2"/>
      <c r="L184" s="925"/>
    </row>
    <row r="185" spans="1:12" s="1" customFormat="1" x14ac:dyDescent="0.3">
      <c r="A185" s="13"/>
      <c r="B185" s="3"/>
      <c r="C185" s="3"/>
      <c r="D185" s="3"/>
      <c r="E185" s="2"/>
      <c r="L185" s="925"/>
    </row>
    <row r="186" spans="1:12" s="1" customFormat="1" x14ac:dyDescent="0.3">
      <c r="A186" s="13"/>
      <c r="B186" s="3"/>
      <c r="C186" s="3"/>
      <c r="D186" s="3"/>
      <c r="E186" s="2"/>
      <c r="L186" s="925"/>
    </row>
  </sheetData>
  <mergeCells count="4">
    <mergeCell ref="F6:H6"/>
    <mergeCell ref="K6:M6"/>
    <mergeCell ref="F42:H42"/>
    <mergeCell ref="K42:M42"/>
  </mergeCells>
  <pageMargins left="0" right="0" top="0.74803149606299213" bottom="0" header="0.31496062992125984" footer="0.31496062992125984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X428"/>
  <sheetViews>
    <sheetView zoomScale="70" zoomScaleNormal="70" workbookViewId="0">
      <selection sqref="A1:Q78"/>
    </sheetView>
  </sheetViews>
  <sheetFormatPr defaultRowHeight="18.75" x14ac:dyDescent="0.3"/>
  <cols>
    <col min="1" max="1" width="10.85546875" style="8" customWidth="1"/>
    <col min="2" max="2" width="13.7109375" style="4" customWidth="1"/>
    <col min="3" max="3" width="8.85546875" style="3"/>
    <col min="4" max="4" width="35.5703125" style="3" customWidth="1"/>
    <col min="5" max="5" width="15.7109375" style="5" customWidth="1"/>
    <col min="6" max="6" width="12.140625" style="1" customWidth="1"/>
    <col min="7" max="7" width="12.28515625" style="1" customWidth="1"/>
    <col min="8" max="8" width="13.140625" style="1" customWidth="1"/>
    <col min="9" max="9" width="16.85546875" style="6" customWidth="1"/>
    <col min="10" max="10" width="12.5703125" style="6" customWidth="1"/>
    <col min="11" max="11" width="13.140625" style="1" customWidth="1"/>
    <col min="12" max="12" width="12.28515625" style="27" customWidth="1"/>
    <col min="13" max="13" width="13.85546875" customWidth="1"/>
    <col min="14" max="14" width="13.140625" customWidth="1"/>
    <col min="15" max="15" width="13.5703125" customWidth="1"/>
    <col min="16" max="16" width="13.85546875" customWidth="1"/>
    <col min="17" max="17" width="13.42578125" customWidth="1"/>
    <col min="18" max="18" width="12.5703125" customWidth="1"/>
    <col min="19" max="19" width="13" customWidth="1"/>
    <col min="20" max="20" width="12.140625" customWidth="1"/>
  </cols>
  <sheetData>
    <row r="1" spans="1:17" x14ac:dyDescent="0.3">
      <c r="A1" s="13"/>
      <c r="B1" s="3"/>
      <c r="E1" s="2"/>
      <c r="I1" s="1"/>
      <c r="J1" s="1"/>
      <c r="O1" s="59"/>
      <c r="P1" s="59"/>
      <c r="Q1" s="1098" t="s">
        <v>110</v>
      </c>
    </row>
    <row r="2" spans="1:17" x14ac:dyDescent="0.3">
      <c r="A2" s="13"/>
      <c r="B2" s="3"/>
      <c r="E2" s="2"/>
      <c r="I2" s="1"/>
      <c r="J2" s="1"/>
      <c r="O2" s="59"/>
      <c r="P2" s="59"/>
      <c r="Q2" s="1096" t="s">
        <v>131</v>
      </c>
    </row>
    <row r="3" spans="1:17" s="59" customFormat="1" x14ac:dyDescent="0.3">
      <c r="A3" s="13"/>
      <c r="B3" s="3"/>
      <c r="C3" s="3"/>
      <c r="D3" s="3"/>
      <c r="E3" s="2"/>
      <c r="F3" s="1"/>
      <c r="G3" s="1"/>
      <c r="H3" s="1"/>
      <c r="I3" s="1"/>
      <c r="J3" s="1"/>
      <c r="K3" s="1"/>
      <c r="L3" s="27"/>
      <c r="P3" s="1097"/>
      <c r="Q3" s="1096" t="s">
        <v>128</v>
      </c>
    </row>
    <row r="4" spans="1:17" s="59" customFormat="1" x14ac:dyDescent="0.3">
      <c r="A4" s="13"/>
      <c r="B4" s="3"/>
      <c r="C4" s="3"/>
      <c r="D4" s="3"/>
      <c r="E4" s="2"/>
      <c r="F4" s="1"/>
      <c r="G4" s="1"/>
      <c r="H4" s="1"/>
      <c r="I4" s="1"/>
      <c r="J4" s="1"/>
      <c r="K4" s="1"/>
      <c r="L4" s="27"/>
      <c r="Q4" s="1099"/>
    </row>
    <row r="5" spans="1:17" ht="19.5" thickBot="1" x14ac:dyDescent="0.35">
      <c r="A5" s="13"/>
      <c r="B5" s="10"/>
      <c r="E5" s="2"/>
      <c r="I5" s="318"/>
      <c r="J5" s="318"/>
      <c r="K5" s="318"/>
    </row>
    <row r="6" spans="1:17" ht="21.75" thickBot="1" x14ac:dyDescent="0.4">
      <c r="A6" s="348"/>
      <c r="B6" s="53" t="s">
        <v>72</v>
      </c>
      <c r="C6" s="251"/>
      <c r="D6" s="251"/>
      <c r="E6" s="57" t="s">
        <v>4</v>
      </c>
      <c r="F6" s="1199" t="s">
        <v>9</v>
      </c>
      <c r="G6" s="1200"/>
      <c r="H6" s="1201"/>
      <c r="I6" s="942" t="s">
        <v>10</v>
      </c>
      <c r="J6" s="90"/>
      <c r="K6" s="1199" t="s">
        <v>16</v>
      </c>
      <c r="L6" s="1200"/>
      <c r="M6" s="1201"/>
      <c r="N6" s="1112"/>
      <c r="O6" s="91" t="s">
        <v>73</v>
      </c>
      <c r="P6" s="1113"/>
      <c r="Q6" s="1114"/>
    </row>
    <row r="7" spans="1:17" ht="21.75" thickBot="1" x14ac:dyDescent="0.4">
      <c r="A7" s="348"/>
      <c r="B7" s="942" t="s">
        <v>21</v>
      </c>
      <c r="C7" s="91"/>
      <c r="D7" s="257"/>
      <c r="E7" s="928" t="s">
        <v>5</v>
      </c>
      <c r="F7" s="1119" t="s">
        <v>6</v>
      </c>
      <c r="G7" s="942" t="s">
        <v>7</v>
      </c>
      <c r="H7" s="90" t="s">
        <v>8</v>
      </c>
      <c r="I7" s="928" t="s">
        <v>11</v>
      </c>
      <c r="J7" s="1120"/>
      <c r="K7" s="928" t="s">
        <v>17</v>
      </c>
      <c r="L7" s="938" t="s">
        <v>63</v>
      </c>
      <c r="M7" s="1121" t="s">
        <v>64</v>
      </c>
      <c r="N7" s="926" t="s">
        <v>65</v>
      </c>
      <c r="O7" s="1122" t="s">
        <v>67</v>
      </c>
      <c r="P7" s="1123" t="s">
        <v>66</v>
      </c>
      <c r="Q7" s="1124" t="s">
        <v>68</v>
      </c>
    </row>
    <row r="8" spans="1:17" ht="24" thickBot="1" x14ac:dyDescent="0.4">
      <c r="A8" s="406"/>
      <c r="B8" s="1125" t="s">
        <v>2</v>
      </c>
      <c r="C8" s="219"/>
      <c r="D8" s="203"/>
      <c r="E8" s="88"/>
      <c r="F8" s="267"/>
      <c r="G8" s="267"/>
      <c r="H8" s="267"/>
      <c r="I8" s="268"/>
      <c r="J8" s="269"/>
      <c r="K8" s="268"/>
      <c r="L8" s="1149"/>
      <c r="M8" s="1150"/>
      <c r="N8" s="274"/>
      <c r="O8" s="272"/>
      <c r="P8" s="272"/>
      <c r="Q8" s="273"/>
    </row>
    <row r="9" spans="1:17" ht="23.25" x14ac:dyDescent="0.35">
      <c r="A9" s="298">
        <v>88</v>
      </c>
      <c r="B9" s="308" t="s">
        <v>130</v>
      </c>
      <c r="C9" s="380"/>
      <c r="D9" s="300"/>
      <c r="E9" s="301">
        <v>150</v>
      </c>
      <c r="F9" s="302">
        <v>2.85</v>
      </c>
      <c r="G9" s="303">
        <v>6.01</v>
      </c>
      <c r="H9" s="304">
        <v>10.19</v>
      </c>
      <c r="I9" s="301">
        <v>120.5</v>
      </c>
      <c r="J9" s="305"/>
      <c r="K9" s="301"/>
      <c r="L9" s="449">
        <v>0.12</v>
      </c>
      <c r="M9" s="935">
        <v>70</v>
      </c>
      <c r="N9" s="903">
        <v>13.8</v>
      </c>
      <c r="O9" s="253">
        <v>2.5</v>
      </c>
      <c r="P9" s="253">
        <v>76.599999999999994</v>
      </c>
      <c r="Q9" s="270">
        <v>0.82</v>
      </c>
    </row>
    <row r="10" spans="1:17" s="62" customFormat="1" ht="21" x14ac:dyDescent="0.35">
      <c r="A10" s="904">
        <v>253</v>
      </c>
      <c r="B10" s="100" t="s">
        <v>23</v>
      </c>
      <c r="C10" s="102"/>
      <c r="D10" s="110"/>
      <c r="E10" s="111">
        <v>150</v>
      </c>
      <c r="F10" s="112">
        <v>2.85</v>
      </c>
      <c r="G10" s="113">
        <v>2.41</v>
      </c>
      <c r="H10" s="114">
        <v>14.36</v>
      </c>
      <c r="I10" s="111">
        <v>91</v>
      </c>
      <c r="J10" s="98"/>
      <c r="K10" s="340">
        <v>1.17</v>
      </c>
      <c r="L10" s="242">
        <v>0.04</v>
      </c>
      <c r="M10" s="248">
        <v>18</v>
      </c>
      <c r="N10" s="265">
        <v>113.2</v>
      </c>
      <c r="O10" s="242">
        <v>12.6</v>
      </c>
      <c r="P10" s="242">
        <v>81</v>
      </c>
      <c r="Q10" s="248">
        <v>0.12</v>
      </c>
    </row>
    <row r="11" spans="1:17" s="62" customFormat="1" ht="21" x14ac:dyDescent="0.35">
      <c r="A11" s="904">
        <v>3</v>
      </c>
      <c r="B11" s="107" t="s">
        <v>46</v>
      </c>
      <c r="C11" s="108"/>
      <c r="D11" s="108"/>
      <c r="E11" s="109" t="s">
        <v>45</v>
      </c>
      <c r="F11" s="104">
        <v>2.4849999999999999</v>
      </c>
      <c r="G11" s="105">
        <v>3.27</v>
      </c>
      <c r="H11" s="106">
        <v>7.28</v>
      </c>
      <c r="I11" s="103">
        <v>68.5</v>
      </c>
      <c r="J11" s="98"/>
      <c r="K11" s="183">
        <v>3.5000000000000003E-2</v>
      </c>
      <c r="L11" s="240">
        <v>3.5000000000000003E-2</v>
      </c>
      <c r="M11" s="241">
        <v>29.5</v>
      </c>
      <c r="N11" s="260">
        <v>23.1</v>
      </c>
      <c r="O11" s="240">
        <v>0.875</v>
      </c>
      <c r="P11" s="240">
        <v>35.5</v>
      </c>
      <c r="Q11" s="241">
        <v>0.88</v>
      </c>
    </row>
    <row r="12" spans="1:17" s="62" customFormat="1" ht="24" thickBot="1" x14ac:dyDescent="0.4">
      <c r="A12" s="298"/>
      <c r="B12" s="308"/>
      <c r="C12" s="300"/>
      <c r="D12" s="309"/>
      <c r="E12" s="310"/>
      <c r="F12" s="311"/>
      <c r="G12" s="312"/>
      <c r="H12" s="313"/>
      <c r="I12" s="310"/>
      <c r="J12" s="305"/>
      <c r="K12" s="301"/>
      <c r="L12" s="400"/>
      <c r="M12" s="248"/>
      <c r="N12" s="397"/>
      <c r="O12" s="261"/>
      <c r="P12" s="261"/>
      <c r="Q12" s="262"/>
    </row>
    <row r="13" spans="1:17" ht="24" thickBot="1" x14ac:dyDescent="0.4">
      <c r="A13" s="408"/>
      <c r="B13" s="219"/>
      <c r="C13" s="203"/>
      <c r="D13" s="203" t="s">
        <v>12</v>
      </c>
      <c r="E13" s="204">
        <f>E11+E10+E9</f>
        <v>330</v>
      </c>
      <c r="F13" s="205">
        <f>F12+F11+F10+F9</f>
        <v>8.1850000000000005</v>
      </c>
      <c r="G13" s="205">
        <f>G12+G11+G10+G9</f>
        <v>11.69</v>
      </c>
      <c r="H13" s="205">
        <f>H12+H11+H10+H9</f>
        <v>31.83</v>
      </c>
      <c r="I13" s="206">
        <f>I12+I11+I10+I9</f>
        <v>280</v>
      </c>
      <c r="J13" s="207">
        <v>0.2</v>
      </c>
      <c r="K13" s="206">
        <f>K12+K11+K10+K9</f>
        <v>1.2049999999999998</v>
      </c>
      <c r="L13" s="208">
        <f>L9+L10+L11</f>
        <v>0.19500000000000001</v>
      </c>
      <c r="M13" s="403">
        <f t="shared" ref="M13:Q13" si="0">M12+M11+M9</f>
        <v>99.5</v>
      </c>
      <c r="N13" s="221">
        <f>N9+N10+N11</f>
        <v>150.1</v>
      </c>
      <c r="O13" s="208">
        <f>O9+O10+O11</f>
        <v>15.975</v>
      </c>
      <c r="P13" s="208">
        <f t="shared" si="0"/>
        <v>112.1</v>
      </c>
      <c r="Q13" s="206">
        <f t="shared" si="0"/>
        <v>1.7</v>
      </c>
    </row>
    <row r="14" spans="1:17" ht="24" thickBot="1" x14ac:dyDescent="0.4">
      <c r="A14" s="99"/>
      <c r="B14" s="1125" t="s">
        <v>22</v>
      </c>
      <c r="C14" s="78"/>
      <c r="D14" s="78"/>
      <c r="E14" s="88"/>
      <c r="F14" s="134"/>
      <c r="G14" s="134"/>
      <c r="H14" s="134"/>
      <c r="I14" s="88"/>
      <c r="J14" s="269"/>
      <c r="K14" s="88"/>
      <c r="L14" s="401"/>
      <c r="M14" s="402"/>
      <c r="N14" s="274"/>
      <c r="O14" s="272"/>
      <c r="P14" s="272"/>
      <c r="Q14" s="273"/>
    </row>
    <row r="15" spans="1:17" s="62" customFormat="1" ht="21.75" thickBot="1" x14ac:dyDescent="0.4">
      <c r="A15" s="904">
        <v>418</v>
      </c>
      <c r="B15" s="115" t="s">
        <v>24</v>
      </c>
      <c r="C15" s="94"/>
      <c r="D15" s="94"/>
      <c r="E15" s="95">
        <v>100</v>
      </c>
      <c r="F15" s="122">
        <v>0.14000000000000001</v>
      </c>
      <c r="G15" s="122"/>
      <c r="H15" s="124">
        <v>11.4</v>
      </c>
      <c r="I15" s="905">
        <v>70</v>
      </c>
      <c r="J15" s="98"/>
      <c r="K15" s="906">
        <v>2</v>
      </c>
      <c r="L15" s="242">
        <v>0.04</v>
      </c>
      <c r="M15" s="248"/>
      <c r="N15" s="265">
        <v>40</v>
      </c>
      <c r="O15" s="242">
        <v>4</v>
      </c>
      <c r="P15" s="242">
        <v>18</v>
      </c>
      <c r="Q15" s="248">
        <v>0.2</v>
      </c>
    </row>
    <row r="16" spans="1:17" ht="24" thickBot="1" x14ac:dyDescent="0.4">
      <c r="A16" s="99"/>
      <c r="B16" s="78"/>
      <c r="C16" s="78"/>
      <c r="D16" s="203" t="s">
        <v>12</v>
      </c>
      <c r="E16" s="209">
        <v>100</v>
      </c>
      <c r="F16" s="205">
        <f>F15</f>
        <v>0.14000000000000001</v>
      </c>
      <c r="G16" s="205"/>
      <c r="H16" s="210">
        <f>H15</f>
        <v>11.4</v>
      </c>
      <c r="I16" s="211">
        <f>I15</f>
        <v>70</v>
      </c>
      <c r="J16" s="207">
        <v>0.05</v>
      </c>
      <c r="K16" s="211">
        <f>K15</f>
        <v>2</v>
      </c>
      <c r="L16" s="212">
        <f t="shared" ref="L16:Q16" si="1">L15</f>
        <v>0.04</v>
      </c>
      <c r="M16" s="278">
        <f t="shared" si="1"/>
        <v>0</v>
      </c>
      <c r="N16" s="212">
        <f t="shared" si="1"/>
        <v>40</v>
      </c>
      <c r="O16" s="212">
        <f t="shared" si="1"/>
        <v>4</v>
      </c>
      <c r="P16" s="212">
        <f t="shared" si="1"/>
        <v>18</v>
      </c>
      <c r="Q16" s="211">
        <f t="shared" si="1"/>
        <v>0.2</v>
      </c>
    </row>
    <row r="17" spans="1:24" ht="24" thickBot="1" x14ac:dyDescent="0.4">
      <c r="A17" s="99"/>
      <c r="B17" s="1125" t="s">
        <v>0</v>
      </c>
      <c r="C17" s="65"/>
      <c r="D17" s="78"/>
      <c r="E17" s="88"/>
      <c r="F17" s="134"/>
      <c r="G17" s="134"/>
      <c r="H17" s="134"/>
      <c r="I17" s="88"/>
      <c r="J17" s="164"/>
      <c r="K17" s="88"/>
      <c r="L17" s="274"/>
      <c r="M17" s="277"/>
      <c r="N17" s="274"/>
      <c r="O17" s="272"/>
      <c r="P17" s="272"/>
      <c r="Q17" s="273"/>
      <c r="X17" s="7"/>
    </row>
    <row r="18" spans="1:24" ht="23.25" x14ac:dyDescent="0.35">
      <c r="A18" s="298">
        <v>4</v>
      </c>
      <c r="B18" s="308" t="s">
        <v>132</v>
      </c>
      <c r="C18" s="380"/>
      <c r="D18" s="300"/>
      <c r="E18" s="301">
        <v>30</v>
      </c>
      <c r="F18" s="302">
        <v>0.25</v>
      </c>
      <c r="G18" s="303">
        <v>1.53</v>
      </c>
      <c r="H18" s="304">
        <v>0.78</v>
      </c>
      <c r="I18" s="301">
        <v>17.940000000000001</v>
      </c>
      <c r="J18" s="382"/>
      <c r="K18" s="383">
        <v>4.66</v>
      </c>
      <c r="L18" s="275">
        <v>1.4E-2</v>
      </c>
      <c r="M18" s="279"/>
      <c r="N18" s="275">
        <v>9.92</v>
      </c>
      <c r="O18" s="254">
        <v>0.55600000000000005</v>
      </c>
      <c r="P18" s="254">
        <v>7.44</v>
      </c>
      <c r="Q18" s="266">
        <v>0.26300000000000001</v>
      </c>
    </row>
    <row r="19" spans="1:24" ht="23.25" x14ac:dyDescent="0.35">
      <c r="A19" s="298">
        <v>41</v>
      </c>
      <c r="B19" s="308" t="s">
        <v>133</v>
      </c>
      <c r="C19" s="380"/>
      <c r="D19" s="300"/>
      <c r="E19" s="301">
        <v>150</v>
      </c>
      <c r="F19" s="302">
        <v>1.04</v>
      </c>
      <c r="G19" s="303">
        <v>3.43</v>
      </c>
      <c r="H19" s="304">
        <v>5.08</v>
      </c>
      <c r="I19" s="301">
        <v>50.27</v>
      </c>
      <c r="J19" s="382"/>
      <c r="K19" s="301">
        <v>15.8</v>
      </c>
      <c r="L19" s="260">
        <v>3.4500000000000003E-2</v>
      </c>
      <c r="M19" s="276"/>
      <c r="N19" s="260">
        <v>25.99</v>
      </c>
      <c r="O19" s="240">
        <v>3.02</v>
      </c>
      <c r="P19" s="240">
        <v>28.57</v>
      </c>
      <c r="Q19" s="241">
        <v>0.47</v>
      </c>
    </row>
    <row r="20" spans="1:24" s="62" customFormat="1" ht="23.25" x14ac:dyDescent="0.35">
      <c r="A20" s="99">
        <v>153</v>
      </c>
      <c r="B20" s="308" t="s">
        <v>134</v>
      </c>
      <c r="C20" s="101"/>
      <c r="D20" s="102"/>
      <c r="E20" s="103">
        <v>170</v>
      </c>
      <c r="F20" s="104">
        <v>4.87</v>
      </c>
      <c r="G20" s="105">
        <v>5.1449999999999996</v>
      </c>
      <c r="H20" s="106">
        <v>5.3</v>
      </c>
      <c r="I20" s="103">
        <v>107</v>
      </c>
      <c r="J20" s="129"/>
      <c r="K20" s="145">
        <v>0.24</v>
      </c>
      <c r="L20" s="260">
        <v>0.04</v>
      </c>
      <c r="M20" s="276">
        <v>51</v>
      </c>
      <c r="N20" s="260">
        <v>52.7</v>
      </c>
      <c r="O20" s="240">
        <v>3.3</v>
      </c>
      <c r="P20" s="240">
        <v>88.9</v>
      </c>
      <c r="Q20" s="241">
        <v>0.77</v>
      </c>
    </row>
    <row r="21" spans="1:24" s="62" customFormat="1" ht="23.25" x14ac:dyDescent="0.35">
      <c r="A21" s="298"/>
      <c r="B21" s="308"/>
      <c r="C21" s="300"/>
      <c r="D21" s="202"/>
      <c r="E21" s="301"/>
      <c r="F21" s="384"/>
      <c r="G21" s="385"/>
      <c r="H21" s="304"/>
      <c r="I21" s="301"/>
      <c r="J21" s="382"/>
      <c r="K21" s="301"/>
      <c r="L21" s="260"/>
      <c r="M21" s="276"/>
      <c r="N21" s="260"/>
      <c r="O21" s="240"/>
      <c r="P21" s="240"/>
      <c r="Q21" s="241"/>
    </row>
    <row r="22" spans="1:24" s="62" customFormat="1" ht="23.25" x14ac:dyDescent="0.35">
      <c r="A22" s="298">
        <v>239</v>
      </c>
      <c r="B22" s="308" t="s">
        <v>39</v>
      </c>
      <c r="C22" s="300"/>
      <c r="D22" s="202"/>
      <c r="E22" s="301">
        <v>150</v>
      </c>
      <c r="F22" s="384">
        <v>0.33</v>
      </c>
      <c r="G22" s="303">
        <v>1.4999999999999999E-2</v>
      </c>
      <c r="H22" s="409">
        <v>20.82</v>
      </c>
      <c r="I22" s="301">
        <v>84.75</v>
      </c>
      <c r="J22" s="382"/>
      <c r="K22" s="301">
        <v>1.03</v>
      </c>
      <c r="L22" s="260">
        <v>1.5E-3</v>
      </c>
      <c r="M22" s="276"/>
      <c r="N22" s="260">
        <v>23.86</v>
      </c>
      <c r="O22" s="240">
        <v>1.5</v>
      </c>
      <c r="P22" s="240">
        <v>11.55</v>
      </c>
      <c r="Q22" s="241">
        <v>0.63</v>
      </c>
    </row>
    <row r="23" spans="1:24" s="62" customFormat="1" ht="21" x14ac:dyDescent="0.35">
      <c r="A23" s="239" t="s">
        <v>69</v>
      </c>
      <c r="B23" s="132" t="s">
        <v>18</v>
      </c>
      <c r="C23" s="133"/>
      <c r="D23" s="110"/>
      <c r="E23" s="111">
        <v>40</v>
      </c>
      <c r="F23" s="112">
        <v>1.98</v>
      </c>
      <c r="G23" s="113">
        <v>0.36</v>
      </c>
      <c r="H23" s="114">
        <v>10.02</v>
      </c>
      <c r="I23" s="111">
        <v>52</v>
      </c>
      <c r="J23" s="129"/>
      <c r="K23" s="183"/>
      <c r="L23" s="240">
        <v>0.03</v>
      </c>
      <c r="M23" s="241"/>
      <c r="N23" s="260">
        <v>11.5</v>
      </c>
      <c r="O23" s="240">
        <v>5.4</v>
      </c>
      <c r="P23" s="240">
        <v>53</v>
      </c>
      <c r="Q23" s="241">
        <v>1.55</v>
      </c>
    </row>
    <row r="24" spans="1:24" s="62" customFormat="1" ht="21.75" thickBot="1" x14ac:dyDescent="0.4">
      <c r="A24" s="239" t="s">
        <v>69</v>
      </c>
      <c r="B24" s="132" t="s">
        <v>31</v>
      </c>
      <c r="C24" s="135"/>
      <c r="D24" s="110"/>
      <c r="E24" s="111">
        <v>30</v>
      </c>
      <c r="F24" s="112">
        <v>2.37</v>
      </c>
      <c r="G24" s="113">
        <v>0.3</v>
      </c>
      <c r="H24" s="114">
        <v>14.49</v>
      </c>
      <c r="I24" s="111">
        <v>71</v>
      </c>
      <c r="J24" s="129"/>
      <c r="K24" s="340"/>
      <c r="L24" s="242"/>
      <c r="M24" s="248"/>
      <c r="N24" s="265">
        <v>6.9</v>
      </c>
      <c r="O24" s="242">
        <v>7.6</v>
      </c>
      <c r="P24" s="242">
        <v>14.1</v>
      </c>
      <c r="Q24" s="248">
        <v>0.33</v>
      </c>
    </row>
    <row r="25" spans="1:24" ht="24" thickBot="1" x14ac:dyDescent="0.4">
      <c r="A25" s="295"/>
      <c r="B25" s="219"/>
      <c r="C25" s="203"/>
      <c r="D25" s="203" t="s">
        <v>12</v>
      </c>
      <c r="E25" s="209">
        <f>E24+E23+E22+E21+E20+E19+E18</f>
        <v>570</v>
      </c>
      <c r="F25" s="79">
        <f>SUM(F18:F24)</f>
        <v>10.84</v>
      </c>
      <c r="G25" s="79">
        <f>SUM(G18:G24)</f>
        <v>10.780000000000001</v>
      </c>
      <c r="H25" s="79">
        <f>SUM(H18:H24)</f>
        <v>56.49</v>
      </c>
      <c r="I25" s="74">
        <f>SUM(I18:I24)</f>
        <v>382.96000000000004</v>
      </c>
      <c r="J25" s="116">
        <v>0.35</v>
      </c>
      <c r="K25" s="74">
        <f>SUM(K18:K24)</f>
        <v>21.73</v>
      </c>
      <c r="L25" s="333">
        <f t="shared" ref="L25:M25" si="2">SUM(L19:L24)</f>
        <v>0.10600000000000001</v>
      </c>
      <c r="M25" s="75">
        <f t="shared" si="2"/>
        <v>51</v>
      </c>
      <c r="N25" s="333">
        <f>N18+N19+N20+N21+N22+N23+N24</f>
        <v>130.87</v>
      </c>
      <c r="O25" s="333">
        <f>O18+O19+O20+O21+O22+O23+O24</f>
        <v>21.375999999999998</v>
      </c>
      <c r="P25" s="333">
        <f>P18+P19+P20+P21+P22+P23+P24</f>
        <v>203.56</v>
      </c>
      <c r="Q25" s="74">
        <f>Q18+Q19+Q20+Q21+Q22+Q23+Q24</f>
        <v>4.0129999999999999</v>
      </c>
      <c r="S25" s="460"/>
    </row>
    <row r="26" spans="1:24" ht="24" thickBot="1" x14ac:dyDescent="0.4">
      <c r="A26" s="99"/>
      <c r="B26" s="1125" t="s">
        <v>1</v>
      </c>
      <c r="C26" s="65"/>
      <c r="D26" s="78"/>
      <c r="E26" s="88"/>
      <c r="F26" s="134"/>
      <c r="G26" s="134"/>
      <c r="H26" s="134"/>
      <c r="I26" s="88"/>
      <c r="J26" s="164"/>
      <c r="K26" s="88"/>
      <c r="L26" s="674"/>
      <c r="M26" s="677"/>
      <c r="N26" s="674"/>
      <c r="O26" s="282"/>
      <c r="P26" s="282"/>
      <c r="Q26" s="675"/>
    </row>
    <row r="27" spans="1:24" s="62" customFormat="1" ht="24" thickBot="1" x14ac:dyDescent="0.4">
      <c r="A27" s="22">
        <v>269</v>
      </c>
      <c r="B27" s="911" t="s">
        <v>135</v>
      </c>
      <c r="C27" s="912"/>
      <c r="D27" s="913"/>
      <c r="E27" s="914">
        <v>50</v>
      </c>
      <c r="F27" s="915">
        <v>3.64</v>
      </c>
      <c r="G27" s="240">
        <v>4.26</v>
      </c>
      <c r="H27" s="916">
        <v>22.96</v>
      </c>
      <c r="I27" s="914">
        <v>124.91</v>
      </c>
      <c r="J27" s="917"/>
      <c r="K27" s="241"/>
      <c r="L27" s="832">
        <v>0.06</v>
      </c>
      <c r="M27" s="831">
        <v>2</v>
      </c>
      <c r="N27" s="832">
        <v>9.9</v>
      </c>
      <c r="O27" s="261">
        <v>3.7</v>
      </c>
      <c r="P27" s="261">
        <v>35</v>
      </c>
      <c r="Q27" s="262">
        <v>0.66</v>
      </c>
    </row>
    <row r="28" spans="1:24" s="62" customFormat="1" ht="24" thickBot="1" x14ac:dyDescent="0.4">
      <c r="A28" s="298"/>
      <c r="B28" s="350" t="s">
        <v>47</v>
      </c>
      <c r="C28" s="200"/>
      <c r="D28" s="200"/>
      <c r="E28" s="310">
        <v>50</v>
      </c>
      <c r="F28" s="112">
        <v>0.75</v>
      </c>
      <c r="G28" s="113">
        <v>0.25</v>
      </c>
      <c r="H28" s="114">
        <v>10.050000000000001</v>
      </c>
      <c r="I28" s="111">
        <v>18.78</v>
      </c>
      <c r="J28" s="129"/>
      <c r="K28" s="103">
        <v>7.99</v>
      </c>
      <c r="L28" s="832">
        <v>0.16500000000000001</v>
      </c>
      <c r="M28" s="831"/>
      <c r="N28" s="832">
        <v>8.8000000000000007</v>
      </c>
      <c r="O28" s="261">
        <v>0.95</v>
      </c>
      <c r="P28" s="261">
        <v>6.05</v>
      </c>
      <c r="Q28" s="262">
        <v>1.21</v>
      </c>
    </row>
    <row r="29" spans="1:24" s="62" customFormat="1" ht="26.25" x14ac:dyDescent="0.4">
      <c r="A29" s="99">
        <v>251</v>
      </c>
      <c r="B29" s="359" t="s">
        <v>136</v>
      </c>
      <c r="C29" s="361"/>
      <c r="D29" s="370"/>
      <c r="E29" s="188">
        <v>150</v>
      </c>
      <c r="F29" s="189">
        <v>5.09</v>
      </c>
      <c r="G29" s="190">
        <v>2.71</v>
      </c>
      <c r="H29" s="191">
        <v>10.63</v>
      </c>
      <c r="I29" s="188">
        <v>66.31</v>
      </c>
      <c r="J29" s="148"/>
      <c r="K29" s="188">
        <v>1.08</v>
      </c>
      <c r="L29" s="934">
        <v>0.06</v>
      </c>
      <c r="M29" s="935">
        <v>30</v>
      </c>
      <c r="N29" s="936">
        <v>180</v>
      </c>
      <c r="O29" s="934">
        <v>20.079999999999998</v>
      </c>
      <c r="P29" s="934">
        <v>135</v>
      </c>
      <c r="Q29" s="935">
        <v>0.15</v>
      </c>
    </row>
    <row r="30" spans="1:24" ht="24" thickBot="1" x14ac:dyDescent="0.4">
      <c r="A30" s="298"/>
      <c r="B30" s="308"/>
      <c r="C30" s="300"/>
      <c r="D30" s="309"/>
      <c r="E30" s="310"/>
      <c r="F30" s="112"/>
      <c r="G30" s="113"/>
      <c r="H30" s="114"/>
      <c r="I30" s="111"/>
      <c r="J30" s="149"/>
      <c r="K30" s="103"/>
      <c r="L30" s="667"/>
      <c r="M30" s="668"/>
      <c r="N30" s="667"/>
      <c r="O30" s="667"/>
      <c r="P30" s="667"/>
      <c r="Q30" s="669"/>
    </row>
    <row r="31" spans="1:24" ht="24" thickBot="1" x14ac:dyDescent="0.4">
      <c r="A31" s="295"/>
      <c r="B31" s="199"/>
      <c r="C31" s="216"/>
      <c r="D31" s="219" t="s">
        <v>12</v>
      </c>
      <c r="E31" s="206">
        <v>250</v>
      </c>
      <c r="F31" s="79">
        <f>SUM(F27:F30)</f>
        <v>9.48</v>
      </c>
      <c r="G31" s="79">
        <f>SUM(G27:G29)</f>
        <v>7.22</v>
      </c>
      <c r="H31" s="79">
        <f>SUM(H27:H29)</f>
        <v>43.640000000000008</v>
      </c>
      <c r="I31" s="74">
        <f>SUM(I27:I29)</f>
        <v>210</v>
      </c>
      <c r="J31" s="81">
        <v>0.15</v>
      </c>
      <c r="K31" s="74">
        <f t="shared" ref="K31" si="3">SUM(K27:K30)</f>
        <v>9.07</v>
      </c>
      <c r="L31" s="674">
        <f t="shared" ref="L31:Q31" si="4">SUM(L27:L29)</f>
        <v>0.28500000000000003</v>
      </c>
      <c r="M31" s="677">
        <f t="shared" si="4"/>
        <v>32</v>
      </c>
      <c r="N31" s="674">
        <f t="shared" si="4"/>
        <v>198.7</v>
      </c>
      <c r="O31" s="282">
        <f t="shared" si="4"/>
        <v>24.729999999999997</v>
      </c>
      <c r="P31" s="282">
        <f t="shared" si="4"/>
        <v>176.05</v>
      </c>
      <c r="Q31" s="675">
        <f t="shared" si="4"/>
        <v>2.02</v>
      </c>
    </row>
    <row r="32" spans="1:24" s="59" customFormat="1" ht="24" thickBot="1" x14ac:dyDescent="0.4">
      <c r="A32" s="295"/>
      <c r="B32" s="942" t="s">
        <v>26</v>
      </c>
      <c r="C32" s="90"/>
      <c r="D32" s="257"/>
      <c r="E32" s="389"/>
      <c r="F32" s="173"/>
      <c r="G32" s="173"/>
      <c r="H32" s="173"/>
      <c r="I32" s="670"/>
      <c r="J32" s="129"/>
      <c r="K32" s="670"/>
      <c r="L32" s="271"/>
      <c r="M32" s="1155"/>
      <c r="N32" s="271"/>
      <c r="O32" s="253"/>
      <c r="P32" s="253"/>
      <c r="Q32" s="270"/>
    </row>
    <row r="33" spans="1:17" s="62" customFormat="1" ht="21" x14ac:dyDescent="0.35">
      <c r="A33" s="99">
        <v>1</v>
      </c>
      <c r="B33" s="100" t="s">
        <v>137</v>
      </c>
      <c r="C33" s="101"/>
      <c r="D33" s="102"/>
      <c r="E33" s="103">
        <v>60</v>
      </c>
      <c r="F33" s="104">
        <v>0.23</v>
      </c>
      <c r="G33" s="105">
        <v>1.8</v>
      </c>
      <c r="H33" s="106">
        <v>0.71</v>
      </c>
      <c r="I33" s="103">
        <v>20.190000000000001</v>
      </c>
      <c r="J33" s="129"/>
      <c r="K33" s="937">
        <v>2.85</v>
      </c>
      <c r="L33" s="275">
        <v>8.6999999999999994E-3</v>
      </c>
      <c r="M33" s="279"/>
      <c r="N33" s="275">
        <v>6.55</v>
      </c>
      <c r="O33" s="254">
        <v>3.99</v>
      </c>
      <c r="P33" s="254">
        <v>12.006</v>
      </c>
      <c r="Q33" s="266">
        <v>0.17</v>
      </c>
    </row>
    <row r="34" spans="1:17" s="62" customFormat="1" ht="23.25" x14ac:dyDescent="0.35">
      <c r="A34" s="295">
        <v>110</v>
      </c>
      <c r="B34" s="299" t="s">
        <v>138</v>
      </c>
      <c r="C34" s="300"/>
      <c r="D34" s="202"/>
      <c r="E34" s="301">
        <v>150</v>
      </c>
      <c r="F34" s="104">
        <v>3.4350000000000001</v>
      </c>
      <c r="G34" s="105">
        <v>5.4530000000000003</v>
      </c>
      <c r="H34" s="106">
        <v>16.149999999999999</v>
      </c>
      <c r="I34" s="103">
        <v>101.51</v>
      </c>
      <c r="J34" s="129"/>
      <c r="K34" s="103"/>
      <c r="L34" s="275">
        <v>6.7000000000000004E-2</v>
      </c>
      <c r="M34" s="279">
        <v>50</v>
      </c>
      <c r="N34" s="275">
        <v>216.21</v>
      </c>
      <c r="O34" s="254">
        <v>1.1399999999999999</v>
      </c>
      <c r="P34" s="254">
        <v>18.004000000000001</v>
      </c>
      <c r="Q34" s="266">
        <v>0.67</v>
      </c>
    </row>
    <row r="35" spans="1:17" s="62" customFormat="1" ht="23.25" x14ac:dyDescent="0.35">
      <c r="A35" s="295"/>
      <c r="B35" s="299"/>
      <c r="C35" s="300"/>
      <c r="D35" s="202"/>
      <c r="E35" s="301"/>
      <c r="F35" s="130"/>
      <c r="G35" s="131"/>
      <c r="H35" s="106"/>
      <c r="I35" s="103"/>
      <c r="J35" s="129"/>
      <c r="K35" s="103"/>
      <c r="L35" s="275"/>
      <c r="M35" s="279"/>
      <c r="N35" s="275"/>
      <c r="O35" s="254"/>
      <c r="P35" s="254"/>
      <c r="Q35" s="266"/>
    </row>
    <row r="36" spans="1:17" s="62" customFormat="1" ht="23.25" x14ac:dyDescent="0.35">
      <c r="A36" s="295">
        <v>260</v>
      </c>
      <c r="B36" s="308" t="s">
        <v>27</v>
      </c>
      <c r="C36" s="300"/>
      <c r="D36" s="202"/>
      <c r="E36" s="301">
        <v>160</v>
      </c>
      <c r="F36" s="104">
        <v>0.08</v>
      </c>
      <c r="G36" s="105">
        <v>3.2000000000000001E-2</v>
      </c>
      <c r="H36" s="106">
        <v>16.53</v>
      </c>
      <c r="I36" s="103">
        <v>86.72</v>
      </c>
      <c r="J36" s="129"/>
      <c r="K36" s="103">
        <v>5.29</v>
      </c>
      <c r="L36" s="260">
        <v>3.2000000000000002E-3</v>
      </c>
      <c r="M36" s="276"/>
      <c r="N36" s="260">
        <v>11.07</v>
      </c>
      <c r="O36" s="240">
        <v>0.96</v>
      </c>
      <c r="P36" s="240">
        <v>7.58</v>
      </c>
      <c r="Q36" s="241">
        <v>0.22</v>
      </c>
    </row>
    <row r="37" spans="1:17" s="62" customFormat="1" ht="21.75" thickBot="1" x14ac:dyDescent="0.4">
      <c r="A37" s="249" t="s">
        <v>69</v>
      </c>
      <c r="B37" s="132" t="s">
        <v>31</v>
      </c>
      <c r="C37" s="135"/>
      <c r="D37" s="110"/>
      <c r="E37" s="111">
        <v>30</v>
      </c>
      <c r="F37" s="112">
        <v>2.37</v>
      </c>
      <c r="G37" s="113">
        <v>0.3</v>
      </c>
      <c r="H37" s="114">
        <v>14.49</v>
      </c>
      <c r="I37" s="111">
        <v>71</v>
      </c>
      <c r="J37" s="129"/>
      <c r="K37" s="340"/>
      <c r="L37" s="242"/>
      <c r="M37" s="248"/>
      <c r="N37" s="265">
        <v>6.9</v>
      </c>
      <c r="O37" s="242">
        <v>9.9</v>
      </c>
      <c r="P37" s="242">
        <v>14.1</v>
      </c>
      <c r="Q37" s="248">
        <v>0.33</v>
      </c>
    </row>
    <row r="38" spans="1:17" ht="24" thickBot="1" x14ac:dyDescent="0.4">
      <c r="A38" s="396"/>
      <c r="B38" s="199"/>
      <c r="C38" s="216"/>
      <c r="D38" s="199" t="s">
        <v>12</v>
      </c>
      <c r="E38" s="213">
        <f>E37+E36+E35+E34+E33</f>
        <v>400</v>
      </c>
      <c r="F38" s="147">
        <f>SUM(F33:F37)</f>
        <v>6.1150000000000002</v>
      </c>
      <c r="G38" s="147">
        <f>SUM(G33:G37)</f>
        <v>7.585</v>
      </c>
      <c r="H38" s="147">
        <f>SUM(H33:H37)</f>
        <v>47.88</v>
      </c>
      <c r="I38" s="146">
        <f>SUM(I33:I37)</f>
        <v>279.42</v>
      </c>
      <c r="J38" s="341">
        <v>0.25</v>
      </c>
      <c r="K38" s="146">
        <f t="shared" ref="K38" si="5">SUM(K33:K37)</f>
        <v>8.14</v>
      </c>
      <c r="L38" s="333">
        <f>SUM(L33:L36)</f>
        <v>7.8899999999999998E-2</v>
      </c>
      <c r="M38" s="75">
        <f>SUM(M33:M37)</f>
        <v>50</v>
      </c>
      <c r="N38" s="333">
        <f>SUM(N33:N37)</f>
        <v>240.73000000000002</v>
      </c>
      <c r="O38" s="333">
        <f>SUM(O33:O37)</f>
        <v>15.99</v>
      </c>
      <c r="P38" s="333">
        <f>SUM(P33:P37)</f>
        <v>51.690000000000005</v>
      </c>
      <c r="Q38" s="74">
        <f>SUM(Q33:Q37)</f>
        <v>1.3900000000000001</v>
      </c>
    </row>
    <row r="39" spans="1:17" ht="24" thickBot="1" x14ac:dyDescent="0.4">
      <c r="A39" s="139"/>
      <c r="B39" s="150"/>
      <c r="C39" s="150"/>
      <c r="D39" s="216"/>
      <c r="E39" s="463"/>
      <c r="F39" s="214"/>
      <c r="G39" s="214"/>
      <c r="H39" s="293"/>
      <c r="I39" s="213"/>
      <c r="J39" s="215"/>
      <c r="K39" s="294"/>
      <c r="L39" s="438"/>
      <c r="M39" s="908"/>
      <c r="N39" s="438"/>
      <c r="O39" s="436"/>
      <c r="P39" s="436"/>
      <c r="Q39" s="437"/>
    </row>
    <row r="40" spans="1:17" ht="24" thickBot="1" x14ac:dyDescent="0.4">
      <c r="A40" s="37"/>
      <c r="B40" s="78"/>
      <c r="C40" s="78"/>
      <c r="D40" s="205" t="s">
        <v>20</v>
      </c>
      <c r="E40" s="220">
        <f>E13+E16+E25+E31+E38</f>
        <v>1650</v>
      </c>
      <c r="F40" s="214">
        <f>F13+F16+F25+F31+F38</f>
        <v>34.76</v>
      </c>
      <c r="G40" s="214">
        <f>G13+G25+G31+G38</f>
        <v>37.274999999999999</v>
      </c>
      <c r="H40" s="374">
        <f>H13+H16+H25+H31+H38</f>
        <v>191.24</v>
      </c>
      <c r="I40" s="892">
        <f>I13+I16+I25+I31+I38</f>
        <v>1222.3800000000001</v>
      </c>
      <c r="J40" s="1156">
        <f t="shared" ref="J40:N40" si="6">J13+J16+J25+J31+J38</f>
        <v>1</v>
      </c>
      <c r="K40" s="892">
        <f t="shared" si="6"/>
        <v>42.145000000000003</v>
      </c>
      <c r="L40" s="893">
        <f t="shared" si="6"/>
        <v>0.70490000000000008</v>
      </c>
      <c r="M40" s="893">
        <f t="shared" si="6"/>
        <v>232.5</v>
      </c>
      <c r="N40" s="893">
        <f t="shared" si="6"/>
        <v>760.40000000000009</v>
      </c>
      <c r="O40" s="893">
        <v>80.05</v>
      </c>
      <c r="P40" s="893">
        <f>P13+P16+P25+P31+P38</f>
        <v>561.4</v>
      </c>
      <c r="Q40" s="892">
        <f>Q13+Q16+Q25+Q31+Q38</f>
        <v>9.3230000000000004</v>
      </c>
    </row>
    <row r="41" spans="1:17" ht="24" thickBot="1" x14ac:dyDescent="0.4">
      <c r="A41" s="54"/>
      <c r="B41" s="94"/>
      <c r="C41" s="94"/>
      <c r="D41" s="289"/>
      <c r="E41" s="464"/>
      <c r="F41" s="394"/>
      <c r="G41" s="394"/>
      <c r="H41" s="461"/>
      <c r="I41" s="461"/>
      <c r="J41" s="462"/>
      <c r="K41" s="461"/>
      <c r="L41" s="461"/>
      <c r="M41" s="461"/>
      <c r="N41" s="461"/>
      <c r="O41" s="461"/>
      <c r="P41" s="461"/>
      <c r="Q41" s="461"/>
    </row>
    <row r="42" spans="1:17" ht="21.75" thickBot="1" x14ac:dyDescent="0.4">
      <c r="A42" s="25"/>
      <c r="B42" s="1128"/>
      <c r="C42" s="1129"/>
      <c r="D42" s="1129"/>
      <c r="E42" s="1130"/>
      <c r="F42" s="1010"/>
      <c r="G42" s="1010"/>
      <c r="H42" s="1010"/>
      <c r="I42" s="1010"/>
      <c r="J42" s="1010"/>
      <c r="K42" s="1010"/>
      <c r="L42" s="1010"/>
      <c r="M42" s="1157"/>
      <c r="N42" s="1157"/>
      <c r="O42" s="1157"/>
      <c r="P42" s="1157"/>
      <c r="Q42" s="1158"/>
    </row>
    <row r="43" spans="1:17" ht="21.75" thickBot="1" x14ac:dyDescent="0.4">
      <c r="A43" s="13"/>
      <c r="B43" s="1133"/>
      <c r="C43" s="1133"/>
      <c r="D43" s="1133"/>
      <c r="E43" s="1134"/>
      <c r="F43" s="966"/>
      <c r="G43" s="966"/>
      <c r="H43" s="966"/>
      <c r="I43" s="966"/>
      <c r="J43" s="966"/>
      <c r="K43" s="966"/>
      <c r="L43" s="966"/>
      <c r="M43" s="171"/>
      <c r="N43" s="171"/>
      <c r="O43" s="171"/>
      <c r="P43" s="171"/>
      <c r="Q43" s="171"/>
    </row>
    <row r="44" spans="1:17" ht="21.75" thickBot="1" x14ac:dyDescent="0.4">
      <c r="A44" s="348"/>
      <c r="B44" s="53" t="s">
        <v>72</v>
      </c>
      <c r="C44" s="251"/>
      <c r="D44" s="251"/>
      <c r="E44" s="57" t="s">
        <v>4</v>
      </c>
      <c r="F44" s="1199" t="s">
        <v>9</v>
      </c>
      <c r="G44" s="1200"/>
      <c r="H44" s="1201"/>
      <c r="I44" s="942" t="s">
        <v>10</v>
      </c>
      <c r="J44" s="90"/>
      <c r="K44" s="1199" t="s">
        <v>16</v>
      </c>
      <c r="L44" s="1200"/>
      <c r="M44" s="1201"/>
      <c r="N44" s="1112"/>
      <c r="O44" s="91" t="s">
        <v>70</v>
      </c>
      <c r="P44" s="1113"/>
      <c r="Q44" s="1114"/>
    </row>
    <row r="45" spans="1:17" ht="21.75" thickBot="1" x14ac:dyDescent="0.4">
      <c r="A45" s="404"/>
      <c r="B45" s="942" t="s">
        <v>71</v>
      </c>
      <c r="C45" s="91"/>
      <c r="D45" s="257"/>
      <c r="E45" s="928" t="s">
        <v>5</v>
      </c>
      <c r="F45" s="1119" t="s">
        <v>6</v>
      </c>
      <c r="G45" s="942" t="s">
        <v>7</v>
      </c>
      <c r="H45" s="90" t="s">
        <v>8</v>
      </c>
      <c r="I45" s="928" t="s">
        <v>11</v>
      </c>
      <c r="J45" s="1120"/>
      <c r="K45" s="928" t="s">
        <v>17</v>
      </c>
      <c r="L45" s="1122" t="s">
        <v>63</v>
      </c>
      <c r="M45" s="1135" t="s">
        <v>64</v>
      </c>
      <c r="N45" s="926" t="s">
        <v>65</v>
      </c>
      <c r="O45" s="1122" t="s">
        <v>67</v>
      </c>
      <c r="P45" s="1123" t="s">
        <v>66</v>
      </c>
      <c r="Q45" s="1124" t="s">
        <v>68</v>
      </c>
    </row>
    <row r="46" spans="1:17" ht="21.75" thickBot="1" x14ac:dyDescent="0.4">
      <c r="A46" s="18"/>
      <c r="B46" s="942" t="s">
        <v>2</v>
      </c>
      <c r="C46" s="90"/>
      <c r="D46" s="257"/>
      <c r="E46" s="255"/>
      <c r="F46" s="1131"/>
      <c r="G46" s="1131"/>
      <c r="H46" s="1131"/>
      <c r="I46" s="1136"/>
      <c r="J46" s="287"/>
      <c r="K46" s="1136"/>
      <c r="L46" s="272"/>
      <c r="M46" s="273"/>
      <c r="N46" s="274"/>
      <c r="O46" s="272"/>
      <c r="P46" s="272"/>
      <c r="Q46" s="273"/>
    </row>
    <row r="47" spans="1:17" ht="23.25" x14ac:dyDescent="0.35">
      <c r="A47" s="99"/>
      <c r="B47" s="308" t="s">
        <v>130</v>
      </c>
      <c r="C47" s="380"/>
      <c r="D47" s="300"/>
      <c r="E47" s="301">
        <v>190</v>
      </c>
      <c r="F47" s="302">
        <v>3.61</v>
      </c>
      <c r="G47" s="303">
        <v>7.07</v>
      </c>
      <c r="H47" s="304">
        <v>24.03</v>
      </c>
      <c r="I47" s="301">
        <v>162.63</v>
      </c>
      <c r="J47" s="305"/>
      <c r="K47" s="301"/>
      <c r="L47" s="449">
        <v>0.15</v>
      </c>
      <c r="M47" s="935">
        <v>92.5</v>
      </c>
      <c r="N47" s="903">
        <v>23.8</v>
      </c>
      <c r="O47" s="253">
        <v>8.5</v>
      </c>
      <c r="P47" s="253">
        <v>88.9</v>
      </c>
      <c r="Q47" s="270">
        <v>0.82</v>
      </c>
    </row>
    <row r="48" spans="1:17" s="62" customFormat="1" ht="23.25" x14ac:dyDescent="0.35">
      <c r="A48" s="99"/>
      <c r="B48" s="100" t="s">
        <v>23</v>
      </c>
      <c r="C48" s="102"/>
      <c r="D48" s="110"/>
      <c r="E48" s="301">
        <v>170</v>
      </c>
      <c r="F48" s="311">
        <v>2.85</v>
      </c>
      <c r="G48" s="312">
        <v>2.41</v>
      </c>
      <c r="H48" s="313">
        <v>14.36</v>
      </c>
      <c r="I48" s="310">
        <v>91</v>
      </c>
      <c r="J48" s="305"/>
      <c r="K48" s="301">
        <v>1.17</v>
      </c>
      <c r="L48" s="242">
        <v>0.04</v>
      </c>
      <c r="M48" s="248">
        <v>18</v>
      </c>
      <c r="N48" s="265">
        <v>113.2</v>
      </c>
      <c r="O48" s="242">
        <v>17.8</v>
      </c>
      <c r="P48" s="242">
        <v>92</v>
      </c>
      <c r="Q48" s="248">
        <v>0.12</v>
      </c>
    </row>
    <row r="49" spans="1:18" ht="23.25" x14ac:dyDescent="0.35">
      <c r="A49" s="123"/>
      <c r="B49" s="107" t="s">
        <v>46</v>
      </c>
      <c r="C49" s="108"/>
      <c r="D49" s="108"/>
      <c r="E49" s="307" t="s">
        <v>50</v>
      </c>
      <c r="F49" s="302">
        <v>3.3</v>
      </c>
      <c r="G49" s="303">
        <v>4.3600000000000003</v>
      </c>
      <c r="H49" s="304">
        <v>9.6999999999999993</v>
      </c>
      <c r="I49" s="301">
        <v>106.37</v>
      </c>
      <c r="J49" s="305"/>
      <c r="K49" s="301">
        <v>4.5999999999999999E-2</v>
      </c>
      <c r="L49" s="240">
        <v>3.5000000000000003E-2</v>
      </c>
      <c r="M49" s="241">
        <v>29.5</v>
      </c>
      <c r="N49" s="260">
        <v>23.1</v>
      </c>
      <c r="O49" s="240">
        <v>0.875</v>
      </c>
      <c r="P49" s="240">
        <v>35.5</v>
      </c>
      <c r="Q49" s="241">
        <v>0.88</v>
      </c>
      <c r="R49" s="62"/>
    </row>
    <row r="50" spans="1:18" ht="24" thickBot="1" x14ac:dyDescent="0.4">
      <c r="A50" s="99"/>
      <c r="B50" s="308"/>
      <c r="C50" s="300"/>
      <c r="D50" s="309"/>
      <c r="E50" s="310"/>
      <c r="F50" s="311"/>
      <c r="G50" s="312"/>
      <c r="H50" s="313"/>
      <c r="I50" s="310"/>
      <c r="J50" s="305"/>
      <c r="K50" s="301"/>
      <c r="L50" s="929"/>
      <c r="M50" s="248"/>
      <c r="N50" s="397"/>
      <c r="O50" s="261"/>
      <c r="P50" s="261"/>
      <c r="Q50" s="262"/>
    </row>
    <row r="51" spans="1:18" ht="24" thickBot="1" x14ac:dyDescent="0.4">
      <c r="A51" s="87"/>
      <c r="B51" s="219"/>
      <c r="C51" s="203"/>
      <c r="D51" s="203" t="s">
        <v>12</v>
      </c>
      <c r="E51" s="204">
        <f>E49+E48+E47</f>
        <v>400</v>
      </c>
      <c r="F51" s="205">
        <f>F47+F48+F49</f>
        <v>9.76</v>
      </c>
      <c r="G51" s="205">
        <f>G50+G49+G48+G47</f>
        <v>13.84</v>
      </c>
      <c r="H51" s="205">
        <f>H50+H49+H48+H47</f>
        <v>48.09</v>
      </c>
      <c r="I51" s="206">
        <f>I50+I49+I48+I47</f>
        <v>360</v>
      </c>
      <c r="J51" s="207">
        <v>0.2</v>
      </c>
      <c r="K51" s="206">
        <f>K50+K49+K48+K47</f>
        <v>1.216</v>
      </c>
      <c r="L51" s="930">
        <f>L47+L48+L49</f>
        <v>0.22500000000000001</v>
      </c>
      <c r="M51" s="931">
        <f t="shared" ref="M51" si="7">M50+M49+M47</f>
        <v>122</v>
      </c>
      <c r="N51" s="932">
        <f>N47+N48+N49</f>
        <v>160.1</v>
      </c>
      <c r="O51" s="930">
        <f>O47+O48+O49</f>
        <v>27.175000000000001</v>
      </c>
      <c r="P51" s="930">
        <f t="shared" ref="P51:Q51" si="8">P50+P49+P47</f>
        <v>124.4</v>
      </c>
      <c r="Q51" s="933">
        <f t="shared" si="8"/>
        <v>1.7</v>
      </c>
    </row>
    <row r="52" spans="1:18" ht="24" thickBot="1" x14ac:dyDescent="0.4">
      <c r="A52" s="115"/>
      <c r="B52" s="1125" t="s">
        <v>22</v>
      </c>
      <c r="C52" s="78"/>
      <c r="D52" s="78"/>
      <c r="E52" s="255"/>
      <c r="F52" s="281"/>
      <c r="G52" s="282"/>
      <c r="H52" s="286"/>
      <c r="I52" s="255"/>
      <c r="J52" s="287"/>
      <c r="K52" s="255"/>
      <c r="L52" s="272"/>
      <c r="M52" s="273"/>
      <c r="N52" s="274"/>
      <c r="O52" s="272"/>
      <c r="P52" s="272"/>
      <c r="Q52" s="273"/>
    </row>
    <row r="53" spans="1:18" ht="21.75" thickBot="1" x14ac:dyDescent="0.4">
      <c r="A53" s="123"/>
      <c r="B53" s="115" t="s">
        <v>24</v>
      </c>
      <c r="C53" s="94"/>
      <c r="D53" s="94"/>
      <c r="E53" s="182">
        <v>150</v>
      </c>
      <c r="F53" s="60">
        <v>0.18</v>
      </c>
      <c r="G53" s="283"/>
      <c r="H53" s="60">
        <v>14.82</v>
      </c>
      <c r="I53" s="61">
        <v>90</v>
      </c>
      <c r="J53" s="284"/>
      <c r="K53" s="285">
        <v>2.6</v>
      </c>
      <c r="L53" s="253">
        <v>0.04</v>
      </c>
      <c r="M53" s="270"/>
      <c r="N53" s="271">
        <v>40</v>
      </c>
      <c r="O53" s="253">
        <v>5</v>
      </c>
      <c r="P53" s="253">
        <v>20</v>
      </c>
      <c r="Q53" s="270">
        <v>0.25</v>
      </c>
    </row>
    <row r="54" spans="1:18" ht="24" thickBot="1" x14ac:dyDescent="0.4">
      <c r="A54" s="115"/>
      <c r="B54" s="78"/>
      <c r="C54" s="78"/>
      <c r="D54" s="203" t="s">
        <v>12</v>
      </c>
      <c r="E54" s="57">
        <v>150</v>
      </c>
      <c r="F54" s="91">
        <f>F53</f>
        <v>0.18</v>
      </c>
      <c r="G54" s="91"/>
      <c r="H54" s="91">
        <f>H53</f>
        <v>14.82</v>
      </c>
      <c r="I54" s="89">
        <f>I53</f>
        <v>90</v>
      </c>
      <c r="J54" s="58">
        <v>0.05</v>
      </c>
      <c r="K54" s="89">
        <f>K53</f>
        <v>2.6</v>
      </c>
      <c r="L54" s="212">
        <f t="shared" ref="L54:Q54" si="9">L53</f>
        <v>0.04</v>
      </c>
      <c r="M54" s="212">
        <f t="shared" si="9"/>
        <v>0</v>
      </c>
      <c r="N54" s="212">
        <f t="shared" si="9"/>
        <v>40</v>
      </c>
      <c r="O54" s="212">
        <f t="shared" si="9"/>
        <v>5</v>
      </c>
      <c r="P54" s="212">
        <f t="shared" si="9"/>
        <v>20</v>
      </c>
      <c r="Q54" s="211">
        <f t="shared" si="9"/>
        <v>0.25</v>
      </c>
    </row>
    <row r="55" spans="1:18" ht="24" thickBot="1" x14ac:dyDescent="0.4">
      <c r="A55" s="125"/>
      <c r="B55" s="1125" t="s">
        <v>0</v>
      </c>
      <c r="C55" s="65"/>
      <c r="D55" s="78"/>
      <c r="E55" s="255"/>
      <c r="F55" s="281"/>
      <c r="G55" s="282"/>
      <c r="H55" s="286"/>
      <c r="I55" s="255"/>
      <c r="J55" s="288"/>
      <c r="K55" s="255"/>
      <c r="L55" s="274"/>
      <c r="M55" s="277"/>
      <c r="N55" s="274"/>
      <c r="O55" s="272"/>
      <c r="P55" s="272"/>
      <c r="Q55" s="273"/>
    </row>
    <row r="56" spans="1:18" ht="23.25" x14ac:dyDescent="0.35">
      <c r="A56" s="121"/>
      <c r="B56" s="100" t="s">
        <v>132</v>
      </c>
      <c r="C56" s="380"/>
      <c r="D56" s="300"/>
      <c r="E56" s="301">
        <v>50</v>
      </c>
      <c r="F56" s="302">
        <v>0.376</v>
      </c>
      <c r="G56" s="303">
        <v>2.5499999999999998</v>
      </c>
      <c r="H56" s="304">
        <v>1.3</v>
      </c>
      <c r="I56" s="301">
        <v>29.9</v>
      </c>
      <c r="J56" s="382"/>
      <c r="K56" s="383">
        <v>5.01</v>
      </c>
      <c r="L56" s="275">
        <v>2.4E-2</v>
      </c>
      <c r="M56" s="279"/>
      <c r="N56" s="275">
        <v>19.920000000000002</v>
      </c>
      <c r="O56" s="254">
        <v>3.12</v>
      </c>
      <c r="P56" s="254">
        <v>8.91</v>
      </c>
      <c r="Q56" s="266">
        <v>0.26300000000000001</v>
      </c>
    </row>
    <row r="57" spans="1:18" ht="23.25" x14ac:dyDescent="0.35">
      <c r="A57" s="99"/>
      <c r="B57" s="308" t="s">
        <v>133</v>
      </c>
      <c r="C57" s="380"/>
      <c r="D57" s="300"/>
      <c r="E57" s="301">
        <v>180</v>
      </c>
      <c r="F57" s="302">
        <v>1.97</v>
      </c>
      <c r="G57" s="303">
        <v>5.12</v>
      </c>
      <c r="H57" s="304">
        <v>6.1</v>
      </c>
      <c r="I57" s="301">
        <v>66.819999999999993</v>
      </c>
      <c r="J57" s="382"/>
      <c r="K57" s="301">
        <v>17.96</v>
      </c>
      <c r="L57" s="260">
        <v>3.8300000000000001E-2</v>
      </c>
      <c r="M57" s="276"/>
      <c r="N57" s="260">
        <v>48.6</v>
      </c>
      <c r="O57" s="240">
        <v>11.02</v>
      </c>
      <c r="P57" s="240">
        <v>42.37</v>
      </c>
      <c r="Q57" s="241">
        <v>0.47</v>
      </c>
    </row>
    <row r="58" spans="1:18" s="62" customFormat="1" ht="23.25" x14ac:dyDescent="0.35">
      <c r="A58" s="99"/>
      <c r="B58" s="308" t="s">
        <v>134</v>
      </c>
      <c r="C58" s="101"/>
      <c r="D58" s="102"/>
      <c r="E58" s="301">
        <v>70</v>
      </c>
      <c r="F58" s="302">
        <v>7.22</v>
      </c>
      <c r="G58" s="303">
        <v>7.77</v>
      </c>
      <c r="H58" s="304">
        <v>6.73</v>
      </c>
      <c r="I58" s="301">
        <v>129.5</v>
      </c>
      <c r="J58" s="382"/>
      <c r="K58" s="383">
        <v>1.44</v>
      </c>
      <c r="L58" s="260">
        <v>4.4999999999999998E-2</v>
      </c>
      <c r="M58" s="276">
        <v>83</v>
      </c>
      <c r="N58" s="260">
        <v>88.7</v>
      </c>
      <c r="O58" s="240">
        <v>15.8</v>
      </c>
      <c r="P58" s="240">
        <v>122.1</v>
      </c>
      <c r="Q58" s="241">
        <v>0.77</v>
      </c>
    </row>
    <row r="59" spans="1:18" s="62" customFormat="1" ht="23.25" x14ac:dyDescent="0.35">
      <c r="A59" s="99"/>
      <c r="B59" s="308"/>
      <c r="C59" s="300"/>
      <c r="D59" s="202"/>
      <c r="E59" s="301">
        <v>130</v>
      </c>
      <c r="F59" s="384">
        <v>3</v>
      </c>
      <c r="G59" s="385">
        <v>4.29</v>
      </c>
      <c r="H59" s="304">
        <v>21.65</v>
      </c>
      <c r="I59" s="301">
        <v>143.63</v>
      </c>
      <c r="J59" s="382"/>
      <c r="K59" s="301">
        <v>1.96</v>
      </c>
      <c r="L59" s="260">
        <v>3.7999999999999999E-2</v>
      </c>
      <c r="M59" s="276">
        <v>108.5</v>
      </c>
      <c r="N59" s="260">
        <v>14.6</v>
      </c>
      <c r="O59" s="240">
        <v>9.8000000000000007</v>
      </c>
      <c r="P59" s="240">
        <v>72.13</v>
      </c>
      <c r="Q59" s="241">
        <v>0.44</v>
      </c>
    </row>
    <row r="60" spans="1:18" s="62" customFormat="1" ht="23.25" x14ac:dyDescent="0.35">
      <c r="A60" s="99"/>
      <c r="B60" s="308" t="s">
        <v>39</v>
      </c>
      <c r="C60" s="300"/>
      <c r="D60" s="202"/>
      <c r="E60" s="301">
        <v>180</v>
      </c>
      <c r="F60" s="384">
        <v>0.39600000000000002</v>
      </c>
      <c r="G60" s="303">
        <v>1.7999999999999999E-2</v>
      </c>
      <c r="H60" s="409">
        <v>24.96</v>
      </c>
      <c r="I60" s="301">
        <v>101.63</v>
      </c>
      <c r="J60" s="382"/>
      <c r="K60" s="301">
        <v>0.36</v>
      </c>
      <c r="L60" s="260">
        <v>1.5E-3</v>
      </c>
      <c r="M60" s="276"/>
      <c r="N60" s="260">
        <v>23.86</v>
      </c>
      <c r="O60" s="240">
        <v>9.4</v>
      </c>
      <c r="P60" s="240">
        <v>12.36</v>
      </c>
      <c r="Q60" s="241">
        <v>0.63</v>
      </c>
    </row>
    <row r="61" spans="1:18" s="62" customFormat="1" ht="24" thickBot="1" x14ac:dyDescent="0.4">
      <c r="A61" s="99"/>
      <c r="B61" s="132" t="s">
        <v>18</v>
      </c>
      <c r="C61" s="133"/>
      <c r="D61" s="110"/>
      <c r="E61" s="310">
        <v>50</v>
      </c>
      <c r="F61" s="311">
        <v>2.4700000000000002</v>
      </c>
      <c r="G61" s="312">
        <v>0.45</v>
      </c>
      <c r="H61" s="313">
        <v>12.52</v>
      </c>
      <c r="I61" s="310">
        <v>65</v>
      </c>
      <c r="J61" s="382"/>
      <c r="K61" s="310"/>
      <c r="L61" s="240">
        <v>0.03</v>
      </c>
      <c r="M61" s="241"/>
      <c r="N61" s="260">
        <v>11.5</v>
      </c>
      <c r="O61" s="240">
        <v>6.8</v>
      </c>
      <c r="P61" s="240">
        <v>53</v>
      </c>
      <c r="Q61" s="241">
        <v>1.55</v>
      </c>
    </row>
    <row r="62" spans="1:18" s="62" customFormat="1" ht="24" thickBot="1" x14ac:dyDescent="0.4">
      <c r="A62" s="99"/>
      <c r="B62" s="132" t="s">
        <v>31</v>
      </c>
      <c r="C62" s="135"/>
      <c r="D62" s="110"/>
      <c r="E62" s="209">
        <v>50</v>
      </c>
      <c r="F62" s="393">
        <v>3.95</v>
      </c>
      <c r="G62" s="393">
        <v>0.5</v>
      </c>
      <c r="H62" s="393">
        <v>19.32</v>
      </c>
      <c r="I62" s="209">
        <v>93.52</v>
      </c>
      <c r="J62" s="207"/>
      <c r="K62" s="206"/>
      <c r="L62" s="242"/>
      <c r="M62" s="248"/>
      <c r="N62" s="265">
        <v>6.9</v>
      </c>
      <c r="O62" s="242">
        <v>7.6</v>
      </c>
      <c r="P62" s="242">
        <v>14.1</v>
      </c>
      <c r="Q62" s="248">
        <v>0.33</v>
      </c>
    </row>
    <row r="63" spans="1:18" s="62" customFormat="1" ht="24" thickBot="1" x14ac:dyDescent="0.4">
      <c r="A63" s="121"/>
      <c r="B63" s="219"/>
      <c r="C63" s="203"/>
      <c r="D63" s="203" t="s">
        <v>12</v>
      </c>
      <c r="E63" s="209">
        <f>E62+E61+E60+E59+E58+E57+E56</f>
        <v>710</v>
      </c>
      <c r="F63" s="205">
        <f>SUM(F56:F62)</f>
        <v>19.382000000000001</v>
      </c>
      <c r="G63" s="205">
        <f>SUM(G56:G62)</f>
        <v>20.698</v>
      </c>
      <c r="H63" s="205">
        <f>SUM(H56:H62)</f>
        <v>92.580000000000013</v>
      </c>
      <c r="I63" s="206">
        <f>SUM(I56:I62)</f>
        <v>630</v>
      </c>
      <c r="J63" s="207">
        <v>0.35</v>
      </c>
      <c r="K63" s="206">
        <f>SUM(K56:K62)</f>
        <v>26.73</v>
      </c>
      <c r="L63" s="333">
        <f t="shared" ref="L63:M63" si="10">SUM(L57:L62)</f>
        <v>0.15279999999999999</v>
      </c>
      <c r="M63" s="75">
        <f t="shared" si="10"/>
        <v>191.5</v>
      </c>
      <c r="N63" s="333">
        <f>N56+N57+N58+N59+N60+N61+N62</f>
        <v>214.08</v>
      </c>
      <c r="O63" s="333">
        <f>O56+O57+O58+O59+O60+O61+O62</f>
        <v>63.54</v>
      </c>
      <c r="P63" s="333">
        <f>P56+P57+P58+P59+P60+P61+P62</f>
        <v>324.97000000000003</v>
      </c>
      <c r="Q63" s="74">
        <f>Q56+Q57+Q58+Q59+Q60+Q61+Q62</f>
        <v>4.4530000000000003</v>
      </c>
    </row>
    <row r="64" spans="1:18" ht="24" thickBot="1" x14ac:dyDescent="0.4">
      <c r="A64" s="139"/>
      <c r="B64" s="1125" t="s">
        <v>1</v>
      </c>
      <c r="C64" s="65"/>
      <c r="D64" s="78"/>
      <c r="E64" s="255"/>
      <c r="F64" s="281"/>
      <c r="G64" s="282"/>
      <c r="H64" s="286"/>
      <c r="I64" s="255"/>
      <c r="J64" s="288"/>
      <c r="K64" s="255"/>
      <c r="L64" s="272"/>
      <c r="M64" s="273"/>
      <c r="N64" s="274"/>
      <c r="O64" s="272"/>
      <c r="P64" s="272"/>
      <c r="Q64" s="273"/>
    </row>
    <row r="65" spans="1:17" s="62" customFormat="1" ht="24" thickBot="1" x14ac:dyDescent="0.4">
      <c r="A65" s="99"/>
      <c r="B65" s="911" t="s">
        <v>135</v>
      </c>
      <c r="C65" s="912"/>
      <c r="D65" s="913"/>
      <c r="E65" s="301">
        <v>75</v>
      </c>
      <c r="F65" s="302">
        <v>6.4550000000000001</v>
      </c>
      <c r="G65" s="303">
        <v>7.28</v>
      </c>
      <c r="H65" s="304">
        <v>34.5</v>
      </c>
      <c r="I65" s="301">
        <v>144</v>
      </c>
      <c r="J65" s="382"/>
      <c r="K65" s="301">
        <v>0.01</v>
      </c>
      <c r="L65" s="832">
        <v>6.8000000000000005E-2</v>
      </c>
      <c r="M65" s="831">
        <v>5.5</v>
      </c>
      <c r="N65" s="832">
        <v>10.199999999999999</v>
      </c>
      <c r="O65" s="261">
        <v>12.7</v>
      </c>
      <c r="P65" s="261">
        <v>36</v>
      </c>
      <c r="Q65" s="262">
        <v>0.66</v>
      </c>
    </row>
    <row r="66" spans="1:17" s="62" customFormat="1" ht="24" thickBot="1" x14ac:dyDescent="0.4">
      <c r="A66" s="99"/>
      <c r="B66" s="350" t="s">
        <v>47</v>
      </c>
      <c r="C66" s="200"/>
      <c r="D66" s="200"/>
      <c r="E66" s="310">
        <v>50</v>
      </c>
      <c r="F66" s="311">
        <v>0.75</v>
      </c>
      <c r="G66" s="312">
        <v>0.25</v>
      </c>
      <c r="H66" s="313">
        <v>10.050000000000001</v>
      </c>
      <c r="I66" s="310">
        <v>50.99</v>
      </c>
      <c r="J66" s="382"/>
      <c r="K66" s="301">
        <v>7.99</v>
      </c>
      <c r="L66" s="832">
        <v>0.16500000000000001</v>
      </c>
      <c r="M66" s="831"/>
      <c r="N66" s="832">
        <v>8.8000000000000007</v>
      </c>
      <c r="O66" s="261">
        <v>2.95</v>
      </c>
      <c r="P66" s="261">
        <v>6.05</v>
      </c>
      <c r="Q66" s="262">
        <v>1.21</v>
      </c>
    </row>
    <row r="67" spans="1:17" s="62" customFormat="1" ht="26.25" x14ac:dyDescent="0.4">
      <c r="A67" s="99"/>
      <c r="B67" s="359" t="s">
        <v>136</v>
      </c>
      <c r="C67" s="361"/>
      <c r="D67" s="370"/>
      <c r="E67" s="301">
        <v>150</v>
      </c>
      <c r="F67" s="384">
        <v>4.3499999999999996</v>
      </c>
      <c r="G67" s="385">
        <v>3.75</v>
      </c>
      <c r="H67" s="304">
        <v>6</v>
      </c>
      <c r="I67" s="301">
        <v>75</v>
      </c>
      <c r="J67" s="382"/>
      <c r="K67" s="301">
        <v>1.05</v>
      </c>
      <c r="L67" s="918">
        <v>0.06</v>
      </c>
      <c r="M67" s="919">
        <v>30</v>
      </c>
      <c r="N67" s="918">
        <v>180</v>
      </c>
      <c r="O67" s="920">
        <v>32</v>
      </c>
      <c r="P67" s="920">
        <v>150</v>
      </c>
      <c r="Q67" s="921">
        <v>0.15</v>
      </c>
    </row>
    <row r="68" spans="1:17" s="62" customFormat="1" ht="24" thickBot="1" x14ac:dyDescent="0.4">
      <c r="A68" s="121"/>
      <c r="B68" s="308"/>
      <c r="C68" s="300"/>
      <c r="D68" s="309"/>
      <c r="E68" s="310"/>
      <c r="F68" s="311"/>
      <c r="G68" s="312"/>
      <c r="H68" s="313"/>
      <c r="I68" s="310"/>
      <c r="J68" s="390"/>
      <c r="K68" s="301"/>
      <c r="L68" s="926"/>
      <c r="M68" s="927"/>
      <c r="N68" s="926"/>
      <c r="O68" s="926"/>
      <c r="P68" s="926"/>
      <c r="Q68" s="928"/>
    </row>
    <row r="69" spans="1:17" s="62" customFormat="1" ht="24" thickBot="1" x14ac:dyDescent="0.4">
      <c r="A69" s="121"/>
      <c r="B69" s="199"/>
      <c r="C69" s="216"/>
      <c r="D69" s="219" t="s">
        <v>12</v>
      </c>
      <c r="E69" s="206">
        <v>250</v>
      </c>
      <c r="F69" s="205">
        <f>SUM(F65:F68)</f>
        <v>11.555</v>
      </c>
      <c r="G69" s="205">
        <f>SUM(G65:G68)</f>
        <v>11.280000000000001</v>
      </c>
      <c r="H69" s="205">
        <f>SUM(H65:H68)</f>
        <v>50.55</v>
      </c>
      <c r="I69" s="206">
        <f>SUM(I65:I68)</f>
        <v>269.99</v>
      </c>
      <c r="J69" s="224">
        <v>0.15</v>
      </c>
      <c r="K69" s="206">
        <f t="shared" ref="K69" si="11">SUM(K65:K68)</f>
        <v>9.0500000000000007</v>
      </c>
      <c r="L69" s="938">
        <f t="shared" ref="L69:Q69" si="12">SUM(L65:L67)</f>
        <v>0.29300000000000004</v>
      </c>
      <c r="M69" s="939">
        <f t="shared" si="12"/>
        <v>35.5</v>
      </c>
      <c r="N69" s="938">
        <f t="shared" si="12"/>
        <v>199</v>
      </c>
      <c r="O69" s="940">
        <f t="shared" si="12"/>
        <v>47.65</v>
      </c>
      <c r="P69" s="940">
        <f t="shared" si="12"/>
        <v>192.05</v>
      </c>
      <c r="Q69" s="941">
        <f t="shared" si="12"/>
        <v>2.02</v>
      </c>
    </row>
    <row r="70" spans="1:17" s="62" customFormat="1" ht="21.75" thickBot="1" x14ac:dyDescent="0.4">
      <c r="A70" s="155"/>
      <c r="B70" s="942" t="s">
        <v>26</v>
      </c>
      <c r="C70" s="90"/>
      <c r="D70" s="257"/>
      <c r="E70" s="255"/>
      <c r="F70" s="256"/>
      <c r="G70" s="256"/>
      <c r="H70" s="256"/>
      <c r="I70" s="255"/>
      <c r="J70" s="288"/>
      <c r="K70" s="255"/>
      <c r="L70" s="282"/>
      <c r="M70" s="675"/>
      <c r="N70" s="674"/>
      <c r="O70" s="282"/>
      <c r="P70" s="282"/>
      <c r="Q70" s="675"/>
    </row>
    <row r="71" spans="1:17" s="62" customFormat="1" ht="23.25" x14ac:dyDescent="0.35">
      <c r="A71" s="121"/>
      <c r="B71" s="100" t="s">
        <v>137</v>
      </c>
      <c r="C71" s="101"/>
      <c r="D71" s="102"/>
      <c r="E71" s="301">
        <v>40</v>
      </c>
      <c r="F71" s="302">
        <v>0.41599999999999998</v>
      </c>
      <c r="G71" s="303">
        <v>2.5499999999999998</v>
      </c>
      <c r="H71" s="304">
        <v>1.3</v>
      </c>
      <c r="I71" s="301">
        <v>29.93</v>
      </c>
      <c r="J71" s="382"/>
      <c r="K71" s="301">
        <v>5.19</v>
      </c>
      <c r="L71" s="918">
        <v>8.6999999999999994E-3</v>
      </c>
      <c r="M71" s="919"/>
      <c r="N71" s="918">
        <v>19.05</v>
      </c>
      <c r="O71" s="920">
        <v>6.37</v>
      </c>
      <c r="P71" s="920">
        <v>14.5</v>
      </c>
      <c r="Q71" s="921">
        <v>0.18</v>
      </c>
    </row>
    <row r="72" spans="1:17" s="62" customFormat="1" ht="23.25" x14ac:dyDescent="0.35">
      <c r="A72" s="121"/>
      <c r="B72" s="299" t="s">
        <v>138</v>
      </c>
      <c r="C72" s="300"/>
      <c r="D72" s="202"/>
      <c r="E72" s="301">
        <v>130</v>
      </c>
      <c r="F72" s="302">
        <v>4.7699999999999996</v>
      </c>
      <c r="G72" s="303">
        <v>5.9</v>
      </c>
      <c r="H72" s="304">
        <v>17.75</v>
      </c>
      <c r="I72" s="301">
        <v>132.41</v>
      </c>
      <c r="J72" s="382"/>
      <c r="K72" s="301"/>
      <c r="L72" s="275">
        <v>0.10299999999999999</v>
      </c>
      <c r="M72" s="279">
        <v>98</v>
      </c>
      <c r="N72" s="275">
        <v>218</v>
      </c>
      <c r="O72" s="254">
        <v>13.28</v>
      </c>
      <c r="P72" s="254">
        <v>18</v>
      </c>
      <c r="Q72" s="266">
        <v>0.67</v>
      </c>
    </row>
    <row r="73" spans="1:17" s="62" customFormat="1" ht="23.25" x14ac:dyDescent="0.35">
      <c r="A73" s="121"/>
      <c r="B73" s="299"/>
      <c r="C73" s="300"/>
      <c r="D73" s="202"/>
      <c r="E73" s="301">
        <v>70</v>
      </c>
      <c r="F73" s="384">
        <v>5.48</v>
      </c>
      <c r="G73" s="385">
        <v>5.4</v>
      </c>
      <c r="H73" s="304">
        <v>2.84</v>
      </c>
      <c r="I73" s="301">
        <v>107.34</v>
      </c>
      <c r="J73" s="382"/>
      <c r="K73" s="301">
        <v>0.22</v>
      </c>
      <c r="L73" s="275">
        <v>7.1999999999999995E-2</v>
      </c>
      <c r="M73" s="279">
        <v>53.03</v>
      </c>
      <c r="N73" s="275">
        <v>31.85</v>
      </c>
      <c r="O73" s="254">
        <v>13.9</v>
      </c>
      <c r="P73" s="254">
        <v>84.4</v>
      </c>
      <c r="Q73" s="266">
        <v>0.24</v>
      </c>
    </row>
    <row r="74" spans="1:17" s="62" customFormat="1" ht="23.25" x14ac:dyDescent="0.35">
      <c r="A74" s="123"/>
      <c r="B74" s="308" t="s">
        <v>27</v>
      </c>
      <c r="C74" s="300"/>
      <c r="D74" s="202"/>
      <c r="E74" s="301">
        <v>180</v>
      </c>
      <c r="F74" s="302">
        <v>0.09</v>
      </c>
      <c r="G74" s="303">
        <v>3.5999999999999997E-2</v>
      </c>
      <c r="H74" s="304">
        <v>18.59</v>
      </c>
      <c r="I74" s="301">
        <v>109.33</v>
      </c>
      <c r="J74" s="382"/>
      <c r="K74" s="383">
        <v>4.99</v>
      </c>
      <c r="L74" s="260">
        <v>5.4000000000000003E-3</v>
      </c>
      <c r="M74" s="276"/>
      <c r="N74" s="260">
        <v>11.02</v>
      </c>
      <c r="O74" s="240">
        <v>9.9600000000000009</v>
      </c>
      <c r="P74" s="240">
        <v>7.58</v>
      </c>
      <c r="Q74" s="241">
        <v>0.22</v>
      </c>
    </row>
    <row r="75" spans="1:17" s="62" customFormat="1" ht="24" thickBot="1" x14ac:dyDescent="0.4">
      <c r="A75" s="121"/>
      <c r="B75" s="132" t="s">
        <v>31</v>
      </c>
      <c r="C75" s="135"/>
      <c r="D75" s="110"/>
      <c r="E75" s="310">
        <v>30</v>
      </c>
      <c r="F75" s="311">
        <v>2.37</v>
      </c>
      <c r="G75" s="312">
        <v>0.3</v>
      </c>
      <c r="H75" s="313">
        <v>14.49</v>
      </c>
      <c r="I75" s="310">
        <v>71</v>
      </c>
      <c r="J75" s="390"/>
      <c r="K75" s="301"/>
      <c r="L75" s="242"/>
      <c r="M75" s="248"/>
      <c r="N75" s="265">
        <v>6.9</v>
      </c>
      <c r="O75" s="242">
        <v>13.12</v>
      </c>
      <c r="P75" s="242">
        <v>14.1</v>
      </c>
      <c r="Q75" s="248">
        <v>0.33</v>
      </c>
    </row>
    <row r="76" spans="1:17" ht="24" thickBot="1" x14ac:dyDescent="0.4">
      <c r="A76" s="92"/>
      <c r="B76" s="199"/>
      <c r="C76" s="216"/>
      <c r="D76" s="199" t="s">
        <v>12</v>
      </c>
      <c r="E76" s="213">
        <f>E75+E74+E73+E72+E71</f>
        <v>450</v>
      </c>
      <c r="F76" s="214">
        <f>SUM(F71:F75)</f>
        <v>13.126000000000001</v>
      </c>
      <c r="G76" s="214">
        <f>SUM(G71:G75)</f>
        <v>14.186</v>
      </c>
      <c r="H76" s="214">
        <f>SUM(H71:H75)</f>
        <v>54.970000000000006</v>
      </c>
      <c r="I76" s="213">
        <f>SUM(I71:I75)</f>
        <v>450.01</v>
      </c>
      <c r="J76" s="231">
        <v>0.25</v>
      </c>
      <c r="K76" s="213">
        <f t="shared" ref="K76" si="13">SUM(K71:K75)</f>
        <v>10.4</v>
      </c>
      <c r="L76" s="333">
        <f>L71+L72+L73+L74</f>
        <v>0.18909999999999996</v>
      </c>
      <c r="M76" s="75">
        <f>SUM(M71:M75)</f>
        <v>151.03</v>
      </c>
      <c r="N76" s="333">
        <f>SUM(N71:N75)</f>
        <v>286.82</v>
      </c>
      <c r="O76" s="333">
        <f>SUM(O71:O75)</f>
        <v>56.629999999999995</v>
      </c>
      <c r="P76" s="333">
        <f>SUM(P71:P75)</f>
        <v>138.58000000000001</v>
      </c>
      <c r="Q76" s="74">
        <f>SUM(Q71:Q75)</f>
        <v>1.6400000000000001</v>
      </c>
    </row>
    <row r="77" spans="1:17" ht="24" thickBot="1" x14ac:dyDescent="0.4">
      <c r="A77" s="115"/>
      <c r="B77" s="53"/>
      <c r="C77" s="251"/>
      <c r="D77" s="257"/>
      <c r="E77" s="57"/>
      <c r="F77" s="91"/>
      <c r="G77" s="91"/>
      <c r="H77" s="91"/>
      <c r="I77" s="57"/>
      <c r="J77" s="58"/>
      <c r="K77" s="258"/>
      <c r="L77" s="259"/>
      <c r="M77" s="259"/>
      <c r="N77" s="259"/>
      <c r="O77" s="259"/>
      <c r="P77" s="259"/>
      <c r="Q77" s="206"/>
    </row>
    <row r="78" spans="1:17" ht="24" thickBot="1" x14ac:dyDescent="0.4">
      <c r="B78" s="93"/>
      <c r="C78" s="150"/>
      <c r="D78" s="147" t="s">
        <v>20</v>
      </c>
      <c r="E78" s="1154">
        <f>E76+E69+E63+E54+E51</f>
        <v>1960</v>
      </c>
      <c r="F78" s="1138">
        <f>F76+F69+F63+F54+F51</f>
        <v>54.003</v>
      </c>
      <c r="G78" s="1138">
        <f>G76+G69+G63+G54+G51</f>
        <v>60.004000000000005</v>
      </c>
      <c r="H78" s="1138">
        <f>H51+H54+H63+H69+H76</f>
        <v>261.01000000000005</v>
      </c>
      <c r="I78" s="1139">
        <f>I51+I54+I63+I69+I76</f>
        <v>1800</v>
      </c>
      <c r="J78" s="1140">
        <f>J51+J54+J63+J69+J76</f>
        <v>1</v>
      </c>
      <c r="K78" s="1139">
        <f>K76+K69+K63+K54+K51</f>
        <v>49.996000000000009</v>
      </c>
      <c r="L78" s="1159">
        <f>L51+L54+L63+L69+L76</f>
        <v>0.89990000000000003</v>
      </c>
      <c r="M78" s="893">
        <f t="shared" ref="M78:Q78" si="14">M51+M54+M63+M69+M76</f>
        <v>500.03</v>
      </c>
      <c r="N78" s="893">
        <f t="shared" si="14"/>
        <v>900</v>
      </c>
      <c r="O78" s="893">
        <f t="shared" si="14"/>
        <v>199.995</v>
      </c>
      <c r="P78" s="893">
        <f t="shared" si="14"/>
        <v>800.00000000000011</v>
      </c>
      <c r="Q78" s="892">
        <f t="shared" si="14"/>
        <v>10.063000000000001</v>
      </c>
    </row>
    <row r="79" spans="1:17" ht="21.75" thickBot="1" x14ac:dyDescent="0.4">
      <c r="A79" s="12"/>
      <c r="B79" s="1128"/>
      <c r="C79" s="1129"/>
      <c r="D79" s="1129"/>
      <c r="E79" s="1130"/>
      <c r="F79" s="1153"/>
      <c r="G79" s="1153"/>
      <c r="H79" s="1153"/>
      <c r="I79" s="1153"/>
      <c r="J79" s="1153"/>
      <c r="K79" s="256"/>
      <c r="L79" s="256"/>
      <c r="M79" s="256"/>
      <c r="N79" s="256"/>
      <c r="O79" s="256"/>
      <c r="P79" s="256"/>
      <c r="Q79" s="677"/>
    </row>
    <row r="80" spans="1:17" ht="21" x14ac:dyDescent="0.35">
      <c r="A80" s="909"/>
      <c r="B80" s="1143"/>
      <c r="C80" s="1144"/>
      <c r="D80" s="1144"/>
      <c r="E80" s="1145"/>
      <c r="F80" s="1005"/>
      <c r="G80" s="1005"/>
      <c r="H80" s="1005"/>
      <c r="I80" s="1005"/>
      <c r="J80" s="1005"/>
      <c r="K80" s="1005"/>
      <c r="L80" s="1005"/>
      <c r="M80" s="1146"/>
      <c r="N80" s="1146"/>
      <c r="O80" s="1146"/>
      <c r="P80" s="1146"/>
      <c r="Q80" s="1147"/>
    </row>
    <row r="81" spans="1:12" s="1" customFormat="1" x14ac:dyDescent="0.3">
      <c r="A81" s="13"/>
      <c r="B81" s="3"/>
      <c r="C81" s="3"/>
      <c r="D81" s="3"/>
      <c r="E81" s="2"/>
      <c r="L81" s="925"/>
    </row>
    <row r="82" spans="1:12" s="1" customFormat="1" x14ac:dyDescent="0.3">
      <c r="A82" s="13"/>
      <c r="B82" s="3"/>
      <c r="C82" s="3"/>
      <c r="D82" s="3"/>
      <c r="E82" s="2"/>
      <c r="L82" s="925"/>
    </row>
    <row r="83" spans="1:12" s="1" customFormat="1" x14ac:dyDescent="0.3">
      <c r="A83" s="13"/>
      <c r="B83" s="3"/>
      <c r="C83" s="3"/>
      <c r="D83" s="3"/>
      <c r="E83" s="2"/>
      <c r="L83" s="925"/>
    </row>
    <row r="84" spans="1:12" s="1" customFormat="1" x14ac:dyDescent="0.3">
      <c r="A84" s="13"/>
      <c r="B84" s="3"/>
      <c r="C84" s="3"/>
      <c r="D84" s="3"/>
      <c r="E84" s="2"/>
      <c r="L84" s="925"/>
    </row>
    <row r="85" spans="1:12" s="1" customFormat="1" x14ac:dyDescent="0.3">
      <c r="A85" s="13"/>
      <c r="B85" s="3"/>
      <c r="C85" s="3"/>
      <c r="D85" s="3"/>
      <c r="E85" s="2"/>
      <c r="L85" s="925"/>
    </row>
    <row r="86" spans="1:12" s="1" customFormat="1" x14ac:dyDescent="0.3">
      <c r="A86" s="13"/>
      <c r="B86" s="3"/>
      <c r="C86" s="3"/>
      <c r="D86" s="3"/>
      <c r="E86" s="2"/>
      <c r="L86" s="925"/>
    </row>
    <row r="87" spans="1:12" s="1" customFormat="1" x14ac:dyDescent="0.3">
      <c r="A87" s="13"/>
      <c r="B87" s="3"/>
      <c r="C87" s="3"/>
      <c r="D87" s="3"/>
      <c r="E87" s="2"/>
      <c r="L87" s="925"/>
    </row>
    <row r="88" spans="1:12" s="1" customFormat="1" x14ac:dyDescent="0.3">
      <c r="A88" s="13"/>
      <c r="B88" s="3"/>
      <c r="C88" s="3"/>
      <c r="D88" s="3"/>
      <c r="E88" s="2"/>
      <c r="L88" s="925"/>
    </row>
    <row r="89" spans="1:12" s="1" customFormat="1" x14ac:dyDescent="0.3">
      <c r="A89" s="13"/>
      <c r="B89" s="3"/>
      <c r="C89" s="3"/>
      <c r="D89" s="3"/>
      <c r="E89" s="2"/>
      <c r="L89" s="925"/>
    </row>
    <row r="90" spans="1:12" s="1" customFormat="1" x14ac:dyDescent="0.3">
      <c r="A90" s="13"/>
      <c r="B90" s="3"/>
      <c r="C90" s="3"/>
      <c r="D90" s="3"/>
      <c r="E90" s="2"/>
      <c r="L90" s="925"/>
    </row>
    <row r="91" spans="1:12" s="1" customFormat="1" x14ac:dyDescent="0.3">
      <c r="A91" s="13"/>
      <c r="B91" s="3"/>
      <c r="C91" s="3"/>
      <c r="D91" s="3"/>
      <c r="E91" s="2"/>
      <c r="L91" s="925"/>
    </row>
    <row r="92" spans="1:12" s="1" customFormat="1" x14ac:dyDescent="0.3">
      <c r="A92" s="13"/>
      <c r="B92" s="3"/>
      <c r="C92" s="3"/>
      <c r="D92" s="3"/>
      <c r="E92" s="2"/>
      <c r="L92" s="925"/>
    </row>
    <row r="93" spans="1:12" s="1" customFormat="1" x14ac:dyDescent="0.3">
      <c r="A93" s="13"/>
      <c r="B93" s="3"/>
      <c r="C93" s="3"/>
      <c r="D93" s="3"/>
      <c r="E93" s="2"/>
      <c r="L93" s="925"/>
    </row>
    <row r="94" spans="1:12" s="1" customFormat="1" x14ac:dyDescent="0.3">
      <c r="A94" s="13"/>
      <c r="B94" s="3"/>
      <c r="C94" s="3"/>
      <c r="D94" s="3"/>
      <c r="E94" s="2"/>
      <c r="L94" s="925"/>
    </row>
    <row r="95" spans="1:12" s="1" customFormat="1" x14ac:dyDescent="0.3">
      <c r="A95" s="13"/>
      <c r="B95" s="3"/>
      <c r="C95" s="3"/>
      <c r="D95" s="3"/>
      <c r="E95" s="2"/>
      <c r="L95" s="925"/>
    </row>
    <row r="96" spans="1:12" s="1" customFormat="1" x14ac:dyDescent="0.3">
      <c r="A96" s="13"/>
      <c r="B96" s="3"/>
      <c r="C96" s="3"/>
      <c r="D96" s="3"/>
      <c r="E96" s="2"/>
      <c r="L96" s="925"/>
    </row>
    <row r="97" spans="1:12" s="1" customFormat="1" x14ac:dyDescent="0.3">
      <c r="A97" s="13"/>
      <c r="B97" s="3"/>
      <c r="C97" s="3"/>
      <c r="D97" s="3"/>
      <c r="E97" s="2"/>
      <c r="L97" s="925"/>
    </row>
    <row r="98" spans="1:12" s="1" customFormat="1" x14ac:dyDescent="0.3">
      <c r="A98" s="13"/>
      <c r="B98" s="3"/>
      <c r="C98" s="3"/>
      <c r="D98" s="3"/>
      <c r="E98" s="2"/>
      <c r="L98" s="925"/>
    </row>
    <row r="99" spans="1:12" s="1" customFormat="1" x14ac:dyDescent="0.3">
      <c r="A99" s="13"/>
      <c r="B99" s="3"/>
      <c r="C99" s="3"/>
      <c r="D99" s="3"/>
      <c r="E99" s="2"/>
      <c r="L99" s="925"/>
    </row>
    <row r="100" spans="1:12" s="1" customFormat="1" x14ac:dyDescent="0.3">
      <c r="A100" s="13"/>
      <c r="B100" s="3"/>
      <c r="C100" s="3"/>
      <c r="D100" s="3"/>
      <c r="E100" s="2"/>
      <c r="L100" s="925"/>
    </row>
    <row r="101" spans="1:12" s="1" customFormat="1" x14ac:dyDescent="0.3">
      <c r="A101" s="13"/>
      <c r="B101" s="3"/>
      <c r="C101" s="3"/>
      <c r="D101" s="3"/>
      <c r="E101" s="2"/>
      <c r="L101" s="925"/>
    </row>
    <row r="102" spans="1:12" s="1" customFormat="1" x14ac:dyDescent="0.3">
      <c r="A102" s="13"/>
      <c r="B102" s="3"/>
      <c r="C102" s="3"/>
      <c r="D102" s="3"/>
      <c r="E102" s="2"/>
      <c r="L102" s="925"/>
    </row>
    <row r="103" spans="1:12" s="1" customFormat="1" x14ac:dyDescent="0.3">
      <c r="A103" s="13"/>
      <c r="B103" s="3"/>
      <c r="C103" s="3"/>
      <c r="D103" s="3"/>
      <c r="E103" s="2"/>
      <c r="L103" s="925"/>
    </row>
    <row r="104" spans="1:12" s="1" customFormat="1" x14ac:dyDescent="0.3">
      <c r="A104" s="13"/>
      <c r="B104" s="3"/>
      <c r="C104" s="3"/>
      <c r="D104" s="3"/>
      <c r="E104" s="2"/>
      <c r="L104" s="925"/>
    </row>
    <row r="105" spans="1:12" s="1" customFormat="1" x14ac:dyDescent="0.3">
      <c r="A105" s="13"/>
      <c r="B105" s="3"/>
      <c r="C105" s="3"/>
      <c r="D105" s="3"/>
      <c r="E105" s="2"/>
      <c r="L105" s="925"/>
    </row>
    <row r="106" spans="1:12" s="1" customFormat="1" x14ac:dyDescent="0.3">
      <c r="A106" s="13"/>
      <c r="B106" s="3"/>
      <c r="C106" s="3"/>
      <c r="D106" s="3"/>
      <c r="E106" s="2"/>
      <c r="L106" s="925"/>
    </row>
    <row r="107" spans="1:12" s="1" customFormat="1" x14ac:dyDescent="0.3">
      <c r="A107" s="13"/>
      <c r="B107" s="3"/>
      <c r="C107" s="3"/>
      <c r="D107" s="3"/>
      <c r="E107" s="2"/>
      <c r="L107" s="925"/>
    </row>
    <row r="108" spans="1:12" s="1" customFormat="1" x14ac:dyDescent="0.3">
      <c r="A108" s="13"/>
      <c r="B108" s="3"/>
      <c r="C108" s="3"/>
      <c r="D108" s="3"/>
      <c r="E108" s="2"/>
      <c r="L108" s="925"/>
    </row>
    <row r="109" spans="1:12" s="1" customFormat="1" x14ac:dyDescent="0.3">
      <c r="A109" s="13"/>
      <c r="B109" s="3"/>
      <c r="C109" s="3"/>
      <c r="D109" s="3"/>
      <c r="E109" s="2"/>
      <c r="L109" s="925"/>
    </row>
    <row r="110" spans="1:12" s="1" customFormat="1" x14ac:dyDescent="0.3">
      <c r="A110" s="13"/>
      <c r="B110" s="3"/>
      <c r="C110" s="3"/>
      <c r="D110" s="3"/>
      <c r="E110" s="2"/>
      <c r="L110" s="925"/>
    </row>
    <row r="111" spans="1:12" s="1" customFormat="1" x14ac:dyDescent="0.3">
      <c r="A111" s="13"/>
      <c r="B111" s="3"/>
      <c r="C111" s="3"/>
      <c r="D111" s="3"/>
      <c r="E111" s="2"/>
      <c r="L111" s="925"/>
    </row>
    <row r="112" spans="1:12" s="1" customFormat="1" x14ac:dyDescent="0.3">
      <c r="A112" s="13"/>
      <c r="B112" s="3"/>
      <c r="C112" s="3"/>
      <c r="D112" s="3"/>
      <c r="E112" s="2"/>
      <c r="L112" s="925"/>
    </row>
    <row r="113" spans="1:12" s="1" customFormat="1" x14ac:dyDescent="0.3">
      <c r="A113" s="13"/>
      <c r="B113" s="3"/>
      <c r="C113" s="3"/>
      <c r="D113" s="3"/>
      <c r="E113" s="2"/>
      <c r="L113" s="925"/>
    </row>
    <row r="114" spans="1:12" s="1" customFormat="1" x14ac:dyDescent="0.3">
      <c r="A114" s="13"/>
      <c r="B114" s="3"/>
      <c r="C114" s="3"/>
      <c r="D114" s="3"/>
      <c r="E114" s="2"/>
      <c r="L114" s="925"/>
    </row>
    <row r="115" spans="1:12" s="1" customFormat="1" x14ac:dyDescent="0.3">
      <c r="A115" s="13"/>
      <c r="B115" s="3"/>
      <c r="C115" s="3"/>
      <c r="D115" s="3"/>
      <c r="E115" s="2"/>
      <c r="L115" s="925"/>
    </row>
    <row r="116" spans="1:12" s="1" customFormat="1" x14ac:dyDescent="0.3">
      <c r="A116" s="13"/>
      <c r="B116" s="3"/>
      <c r="C116" s="3"/>
      <c r="D116" s="3"/>
      <c r="E116" s="2"/>
      <c r="L116" s="925"/>
    </row>
    <row r="117" spans="1:12" s="1" customFormat="1" x14ac:dyDescent="0.3">
      <c r="A117" s="13"/>
      <c r="B117" s="3"/>
      <c r="C117" s="3"/>
      <c r="D117" s="3"/>
      <c r="E117" s="2"/>
      <c r="L117" s="925"/>
    </row>
    <row r="118" spans="1:12" s="1" customFormat="1" x14ac:dyDescent="0.3">
      <c r="A118" s="13"/>
      <c r="B118" s="3"/>
      <c r="C118" s="3"/>
      <c r="D118" s="3"/>
      <c r="E118" s="2"/>
      <c r="L118" s="925"/>
    </row>
    <row r="119" spans="1:12" s="1" customFormat="1" x14ac:dyDescent="0.3">
      <c r="A119" s="13"/>
      <c r="B119" s="3"/>
      <c r="C119" s="3"/>
      <c r="D119" s="3"/>
      <c r="E119" s="2"/>
      <c r="L119" s="925"/>
    </row>
    <row r="120" spans="1:12" s="1" customFormat="1" x14ac:dyDescent="0.3">
      <c r="A120" s="13"/>
      <c r="B120" s="3"/>
      <c r="C120" s="3"/>
      <c r="D120" s="3"/>
      <c r="E120" s="2"/>
      <c r="L120" s="925"/>
    </row>
    <row r="121" spans="1:12" s="1" customFormat="1" x14ac:dyDescent="0.3">
      <c r="A121" s="13"/>
      <c r="B121" s="3"/>
      <c r="C121" s="3"/>
      <c r="D121" s="3"/>
      <c r="E121" s="2"/>
      <c r="L121" s="925"/>
    </row>
    <row r="122" spans="1:12" s="1" customFormat="1" x14ac:dyDescent="0.3">
      <c r="A122" s="13"/>
      <c r="B122" s="3"/>
      <c r="C122" s="3"/>
      <c r="D122" s="3"/>
      <c r="E122" s="2"/>
      <c r="L122" s="925"/>
    </row>
    <row r="123" spans="1:12" s="1" customFormat="1" x14ac:dyDescent="0.3">
      <c r="A123" s="13"/>
      <c r="B123" s="3"/>
      <c r="C123" s="3"/>
      <c r="D123" s="3"/>
      <c r="E123" s="2"/>
      <c r="L123" s="925"/>
    </row>
    <row r="124" spans="1:12" s="1" customFormat="1" x14ac:dyDescent="0.3">
      <c r="A124" s="13"/>
      <c r="B124" s="3"/>
      <c r="C124" s="3"/>
      <c r="D124" s="3"/>
      <c r="E124" s="2"/>
      <c r="L124" s="925"/>
    </row>
    <row r="125" spans="1:12" s="1" customFormat="1" x14ac:dyDescent="0.3">
      <c r="A125" s="13"/>
      <c r="B125" s="3"/>
      <c r="C125" s="3"/>
      <c r="D125" s="3"/>
      <c r="E125" s="2"/>
      <c r="L125" s="925"/>
    </row>
    <row r="126" spans="1:12" s="1" customFormat="1" x14ac:dyDescent="0.3">
      <c r="A126" s="13"/>
      <c r="B126" s="3"/>
      <c r="C126" s="3"/>
      <c r="D126" s="3"/>
      <c r="E126" s="2"/>
      <c r="L126" s="925"/>
    </row>
    <row r="127" spans="1:12" s="1" customFormat="1" x14ac:dyDescent="0.3">
      <c r="A127" s="13"/>
      <c r="B127" s="3"/>
      <c r="C127" s="3"/>
      <c r="D127" s="3"/>
      <c r="E127" s="2"/>
      <c r="L127" s="925"/>
    </row>
    <row r="128" spans="1:12" s="1" customFormat="1" x14ac:dyDescent="0.3">
      <c r="A128" s="13"/>
      <c r="B128" s="3"/>
      <c r="C128" s="3"/>
      <c r="D128" s="3"/>
      <c r="E128" s="2"/>
      <c r="L128" s="925"/>
    </row>
    <row r="129" spans="1:12" s="1" customFormat="1" x14ac:dyDescent="0.3">
      <c r="A129" s="13"/>
      <c r="B129" s="3"/>
      <c r="C129" s="3"/>
      <c r="D129" s="3"/>
      <c r="E129" s="2"/>
      <c r="L129" s="925"/>
    </row>
    <row r="130" spans="1:12" s="1" customFormat="1" x14ac:dyDescent="0.3">
      <c r="A130" s="13"/>
      <c r="B130" s="3"/>
      <c r="C130" s="3"/>
      <c r="D130" s="3"/>
      <c r="E130" s="2"/>
      <c r="L130" s="925"/>
    </row>
    <row r="131" spans="1:12" s="1" customFormat="1" x14ac:dyDescent="0.3">
      <c r="A131" s="13"/>
      <c r="B131" s="3"/>
      <c r="C131" s="3"/>
      <c r="D131" s="3"/>
      <c r="E131" s="2"/>
      <c r="L131" s="925"/>
    </row>
    <row r="132" spans="1:12" s="1" customFormat="1" x14ac:dyDescent="0.3">
      <c r="A132" s="13"/>
      <c r="B132" s="3"/>
      <c r="C132" s="3"/>
      <c r="D132" s="3"/>
      <c r="E132" s="2"/>
      <c r="L132" s="925"/>
    </row>
    <row r="133" spans="1:12" s="1" customFormat="1" x14ac:dyDescent="0.3">
      <c r="A133" s="13"/>
      <c r="B133" s="3"/>
      <c r="C133" s="3"/>
      <c r="D133" s="3"/>
      <c r="E133" s="2"/>
      <c r="L133" s="925"/>
    </row>
    <row r="134" spans="1:12" s="1" customFormat="1" x14ac:dyDescent="0.3">
      <c r="A134" s="13"/>
      <c r="B134" s="3"/>
      <c r="C134" s="3"/>
      <c r="D134" s="3"/>
      <c r="E134" s="2"/>
      <c r="L134" s="925"/>
    </row>
    <row r="135" spans="1:12" s="1" customFormat="1" x14ac:dyDescent="0.3">
      <c r="A135" s="13"/>
      <c r="B135" s="3"/>
      <c r="C135" s="3"/>
      <c r="D135" s="3"/>
      <c r="E135" s="2"/>
      <c r="L135" s="925"/>
    </row>
    <row r="136" spans="1:12" s="1" customFormat="1" x14ac:dyDescent="0.3">
      <c r="A136" s="13"/>
      <c r="B136" s="3"/>
      <c r="C136" s="3"/>
      <c r="D136" s="3"/>
      <c r="E136" s="2"/>
      <c r="L136" s="925"/>
    </row>
    <row r="137" spans="1:12" s="1" customFormat="1" x14ac:dyDescent="0.3">
      <c r="A137" s="13"/>
      <c r="B137" s="3"/>
      <c r="C137" s="3"/>
      <c r="D137" s="3"/>
      <c r="E137" s="2"/>
      <c r="L137" s="925"/>
    </row>
    <row r="138" spans="1:12" s="1" customFormat="1" x14ac:dyDescent="0.3">
      <c r="A138" s="13"/>
      <c r="B138" s="3"/>
      <c r="C138" s="3"/>
      <c r="D138" s="3"/>
      <c r="E138" s="2"/>
      <c r="L138" s="925"/>
    </row>
    <row r="139" spans="1:12" s="1" customFormat="1" x14ac:dyDescent="0.3">
      <c r="A139" s="13"/>
      <c r="B139" s="3"/>
      <c r="C139" s="3"/>
      <c r="D139" s="3"/>
      <c r="E139" s="2"/>
      <c r="L139" s="925"/>
    </row>
    <row r="140" spans="1:12" s="1" customFormat="1" x14ac:dyDescent="0.3">
      <c r="A140" s="13"/>
      <c r="B140" s="3"/>
      <c r="C140" s="3"/>
      <c r="D140" s="3"/>
      <c r="E140" s="2"/>
      <c r="L140" s="925"/>
    </row>
    <row r="141" spans="1:12" s="1" customFormat="1" x14ac:dyDescent="0.3">
      <c r="A141" s="13"/>
      <c r="B141" s="3"/>
      <c r="C141" s="3"/>
      <c r="D141" s="3"/>
      <c r="E141" s="2"/>
      <c r="L141" s="925"/>
    </row>
    <row r="142" spans="1:12" s="1" customFormat="1" x14ac:dyDescent="0.3">
      <c r="A142" s="13"/>
      <c r="B142" s="3"/>
      <c r="C142" s="3"/>
      <c r="D142" s="3"/>
      <c r="E142" s="2"/>
      <c r="L142" s="925"/>
    </row>
    <row r="143" spans="1:12" s="1" customFormat="1" x14ac:dyDescent="0.3">
      <c r="A143" s="13"/>
      <c r="B143" s="3"/>
      <c r="C143" s="3"/>
      <c r="D143" s="3"/>
      <c r="E143" s="2"/>
      <c r="L143" s="925"/>
    </row>
    <row r="144" spans="1:12" s="1" customFormat="1" x14ac:dyDescent="0.3">
      <c r="A144" s="13"/>
      <c r="B144" s="3"/>
      <c r="C144" s="3"/>
      <c r="D144" s="3"/>
      <c r="E144" s="2"/>
      <c r="L144" s="925"/>
    </row>
    <row r="145" spans="1:12" s="1" customFormat="1" x14ac:dyDescent="0.3">
      <c r="A145" s="13"/>
      <c r="B145" s="3"/>
      <c r="C145" s="3"/>
      <c r="D145" s="3"/>
      <c r="E145" s="2"/>
      <c r="L145" s="925"/>
    </row>
    <row r="146" spans="1:12" s="1" customFormat="1" x14ac:dyDescent="0.3">
      <c r="A146" s="13"/>
      <c r="B146" s="3"/>
      <c r="C146" s="3"/>
      <c r="D146" s="3"/>
      <c r="E146" s="2"/>
      <c r="L146" s="925"/>
    </row>
    <row r="147" spans="1:12" s="1" customFormat="1" x14ac:dyDescent="0.3">
      <c r="A147" s="13"/>
      <c r="B147" s="3"/>
      <c r="C147" s="3"/>
      <c r="D147" s="3"/>
      <c r="E147" s="2"/>
      <c r="L147" s="925"/>
    </row>
    <row r="148" spans="1:12" s="1" customFormat="1" x14ac:dyDescent="0.3">
      <c r="A148" s="13"/>
      <c r="B148" s="3"/>
      <c r="C148" s="3"/>
      <c r="D148" s="3"/>
      <c r="E148" s="2"/>
      <c r="L148" s="925"/>
    </row>
    <row r="149" spans="1:12" s="1" customFormat="1" x14ac:dyDescent="0.3">
      <c r="A149" s="13"/>
      <c r="B149" s="3"/>
      <c r="C149" s="3"/>
      <c r="D149" s="3"/>
      <c r="E149" s="2"/>
      <c r="L149" s="925"/>
    </row>
    <row r="150" spans="1:12" s="1" customFormat="1" x14ac:dyDescent="0.3">
      <c r="A150" s="13"/>
      <c r="B150" s="3"/>
      <c r="C150" s="3"/>
      <c r="D150" s="3"/>
      <c r="E150" s="2"/>
      <c r="L150" s="925"/>
    </row>
    <row r="151" spans="1:12" s="1" customFormat="1" x14ac:dyDescent="0.3">
      <c r="A151" s="13"/>
      <c r="B151" s="3"/>
      <c r="C151" s="3"/>
      <c r="D151" s="3"/>
      <c r="E151" s="2"/>
      <c r="L151" s="925"/>
    </row>
    <row r="152" spans="1:12" s="1" customFormat="1" x14ac:dyDescent="0.3">
      <c r="A152" s="13"/>
      <c r="B152" s="3"/>
      <c r="C152" s="3"/>
      <c r="D152" s="3"/>
      <c r="E152" s="2"/>
      <c r="L152" s="925"/>
    </row>
    <row r="153" spans="1:12" s="1" customFormat="1" x14ac:dyDescent="0.3">
      <c r="A153" s="13"/>
      <c r="B153" s="3"/>
      <c r="C153" s="3"/>
      <c r="D153" s="3"/>
      <c r="E153" s="2"/>
      <c r="L153" s="925"/>
    </row>
    <row r="154" spans="1:12" s="1" customFormat="1" x14ac:dyDescent="0.3">
      <c r="A154" s="13"/>
      <c r="B154" s="3"/>
      <c r="C154" s="3"/>
      <c r="D154" s="3"/>
      <c r="E154" s="2"/>
      <c r="L154" s="925"/>
    </row>
    <row r="155" spans="1:12" s="1" customFormat="1" x14ac:dyDescent="0.3">
      <c r="A155" s="13"/>
      <c r="B155" s="3"/>
      <c r="C155" s="3"/>
      <c r="D155" s="3"/>
      <c r="E155" s="2"/>
      <c r="L155" s="925"/>
    </row>
    <row r="156" spans="1:12" s="1" customFormat="1" x14ac:dyDescent="0.3">
      <c r="A156" s="13"/>
      <c r="B156" s="3"/>
      <c r="C156" s="3"/>
      <c r="D156" s="3"/>
      <c r="E156" s="2"/>
      <c r="L156" s="925"/>
    </row>
    <row r="157" spans="1:12" s="1" customFormat="1" x14ac:dyDescent="0.3">
      <c r="A157" s="13"/>
      <c r="B157" s="3"/>
      <c r="C157" s="3"/>
      <c r="D157" s="3"/>
      <c r="E157" s="2"/>
      <c r="L157" s="925"/>
    </row>
    <row r="158" spans="1:12" s="1" customFormat="1" x14ac:dyDescent="0.3">
      <c r="A158" s="13"/>
      <c r="B158" s="3"/>
      <c r="C158" s="3"/>
      <c r="D158" s="3"/>
      <c r="E158" s="2"/>
      <c r="L158" s="925"/>
    </row>
    <row r="159" spans="1:12" s="1" customFormat="1" x14ac:dyDescent="0.3">
      <c r="A159" s="13"/>
      <c r="B159" s="3"/>
      <c r="C159" s="3"/>
      <c r="D159" s="3"/>
      <c r="E159" s="2"/>
      <c r="L159" s="925"/>
    </row>
    <row r="160" spans="1:12" s="1" customFormat="1" x14ac:dyDescent="0.3">
      <c r="A160" s="13"/>
      <c r="B160" s="3"/>
      <c r="C160" s="3"/>
      <c r="D160" s="3"/>
      <c r="E160" s="2"/>
      <c r="L160" s="925"/>
    </row>
    <row r="161" spans="1:12" s="1" customFormat="1" x14ac:dyDescent="0.3">
      <c r="A161" s="13"/>
      <c r="B161" s="3"/>
      <c r="C161" s="3"/>
      <c r="D161" s="3"/>
      <c r="E161" s="2"/>
      <c r="L161" s="925"/>
    </row>
    <row r="162" spans="1:12" s="1" customFormat="1" x14ac:dyDescent="0.3">
      <c r="A162" s="13"/>
      <c r="B162" s="3"/>
      <c r="C162" s="3"/>
      <c r="D162" s="3"/>
      <c r="E162" s="2"/>
      <c r="L162" s="925"/>
    </row>
    <row r="163" spans="1:12" s="1" customFormat="1" x14ac:dyDescent="0.3">
      <c r="A163" s="13"/>
      <c r="B163" s="3"/>
      <c r="C163" s="3"/>
      <c r="D163" s="3"/>
      <c r="E163" s="2"/>
      <c r="L163" s="925"/>
    </row>
    <row r="164" spans="1:12" s="1" customFormat="1" x14ac:dyDescent="0.3">
      <c r="A164" s="13"/>
      <c r="B164" s="3"/>
      <c r="C164" s="3"/>
      <c r="D164" s="3"/>
      <c r="E164" s="2"/>
      <c r="L164" s="925"/>
    </row>
    <row r="165" spans="1:12" s="1" customFormat="1" x14ac:dyDescent="0.3">
      <c r="A165" s="13"/>
      <c r="B165" s="3"/>
      <c r="C165" s="3"/>
      <c r="D165" s="3"/>
      <c r="E165" s="2"/>
      <c r="L165" s="925"/>
    </row>
    <row r="166" spans="1:12" s="1" customFormat="1" x14ac:dyDescent="0.3">
      <c r="A166" s="13"/>
      <c r="B166" s="3"/>
      <c r="C166" s="3"/>
      <c r="D166" s="3"/>
      <c r="E166" s="2"/>
      <c r="L166" s="925"/>
    </row>
    <row r="167" spans="1:12" s="1" customFormat="1" x14ac:dyDescent="0.3">
      <c r="A167" s="13"/>
      <c r="B167" s="3"/>
      <c r="C167" s="3"/>
      <c r="D167" s="3"/>
      <c r="E167" s="2"/>
      <c r="L167" s="925"/>
    </row>
    <row r="168" spans="1:12" s="1" customFormat="1" x14ac:dyDescent="0.3">
      <c r="A168" s="13"/>
      <c r="B168" s="3"/>
      <c r="C168" s="3"/>
      <c r="D168" s="3"/>
      <c r="E168" s="2"/>
      <c r="L168" s="925"/>
    </row>
    <row r="169" spans="1:12" s="1" customFormat="1" x14ac:dyDescent="0.3">
      <c r="A169" s="13"/>
      <c r="B169" s="3"/>
      <c r="C169" s="3"/>
      <c r="D169" s="3"/>
      <c r="E169" s="2"/>
      <c r="L169" s="925"/>
    </row>
    <row r="170" spans="1:12" s="1" customFormat="1" x14ac:dyDescent="0.3">
      <c r="A170" s="13"/>
      <c r="B170" s="3"/>
      <c r="C170" s="3"/>
      <c r="D170" s="3"/>
      <c r="E170" s="2"/>
      <c r="L170" s="925"/>
    </row>
    <row r="171" spans="1:12" s="1" customFormat="1" x14ac:dyDescent="0.3">
      <c r="A171" s="13"/>
      <c r="B171" s="3"/>
      <c r="C171" s="3"/>
      <c r="D171" s="3"/>
      <c r="E171" s="2"/>
      <c r="L171" s="925"/>
    </row>
    <row r="172" spans="1:12" s="1" customFormat="1" x14ac:dyDescent="0.3">
      <c r="A172" s="13"/>
      <c r="B172" s="3"/>
      <c r="C172" s="3"/>
      <c r="D172" s="3"/>
      <c r="E172" s="2"/>
      <c r="L172" s="925"/>
    </row>
    <row r="173" spans="1:12" s="1" customFormat="1" x14ac:dyDescent="0.3">
      <c r="A173" s="13"/>
      <c r="B173" s="3"/>
      <c r="C173" s="3"/>
      <c r="D173" s="3"/>
      <c r="E173" s="2"/>
      <c r="L173" s="925"/>
    </row>
    <row r="174" spans="1:12" s="1" customFormat="1" x14ac:dyDescent="0.3">
      <c r="A174" s="13"/>
      <c r="B174" s="3"/>
      <c r="C174" s="3"/>
      <c r="D174" s="3"/>
      <c r="E174" s="2"/>
      <c r="L174" s="925"/>
    </row>
    <row r="175" spans="1:12" s="1" customFormat="1" x14ac:dyDescent="0.3">
      <c r="A175" s="13"/>
      <c r="B175" s="3"/>
      <c r="C175" s="3"/>
      <c r="D175" s="3"/>
      <c r="E175" s="2"/>
      <c r="L175" s="925"/>
    </row>
    <row r="176" spans="1:12" s="1" customFormat="1" x14ac:dyDescent="0.3">
      <c r="A176" s="13"/>
      <c r="B176" s="3"/>
      <c r="C176" s="3"/>
      <c r="D176" s="3"/>
      <c r="E176" s="2"/>
      <c r="L176" s="925"/>
    </row>
    <row r="177" spans="1:12" s="1" customFormat="1" x14ac:dyDescent="0.3">
      <c r="A177" s="13"/>
      <c r="B177" s="3"/>
      <c r="C177" s="3"/>
      <c r="D177" s="3"/>
      <c r="E177" s="2"/>
      <c r="L177" s="925"/>
    </row>
    <row r="178" spans="1:12" s="1" customFormat="1" x14ac:dyDescent="0.3">
      <c r="A178" s="13"/>
      <c r="B178" s="3"/>
      <c r="C178" s="3"/>
      <c r="D178" s="3"/>
      <c r="E178" s="2"/>
      <c r="L178" s="925"/>
    </row>
    <row r="179" spans="1:12" s="1" customFormat="1" x14ac:dyDescent="0.3">
      <c r="A179" s="13"/>
      <c r="B179" s="3"/>
      <c r="C179" s="3"/>
      <c r="D179" s="3"/>
      <c r="E179" s="2"/>
      <c r="L179" s="925"/>
    </row>
    <row r="180" spans="1:12" s="1" customFormat="1" x14ac:dyDescent="0.3">
      <c r="A180" s="13"/>
      <c r="B180" s="3"/>
      <c r="C180" s="3"/>
      <c r="D180" s="3"/>
      <c r="E180" s="2"/>
      <c r="L180" s="925"/>
    </row>
    <row r="181" spans="1:12" s="1" customFormat="1" x14ac:dyDescent="0.3">
      <c r="A181" s="13"/>
      <c r="B181" s="3"/>
      <c r="C181" s="3"/>
      <c r="D181" s="3"/>
      <c r="E181" s="2"/>
      <c r="L181" s="925"/>
    </row>
    <row r="182" spans="1:12" s="1" customFormat="1" x14ac:dyDescent="0.3">
      <c r="A182" s="13"/>
      <c r="B182" s="3"/>
      <c r="C182" s="3"/>
      <c r="D182" s="3"/>
      <c r="E182" s="2"/>
      <c r="L182" s="925"/>
    </row>
    <row r="183" spans="1:12" s="1" customFormat="1" x14ac:dyDescent="0.3">
      <c r="A183" s="13"/>
      <c r="B183" s="3"/>
      <c r="C183" s="3"/>
      <c r="D183" s="3"/>
      <c r="E183" s="2"/>
      <c r="L183" s="925"/>
    </row>
    <row r="184" spans="1:12" s="1" customFormat="1" x14ac:dyDescent="0.3">
      <c r="A184" s="13"/>
      <c r="B184" s="3"/>
      <c r="C184" s="3"/>
      <c r="D184" s="3"/>
      <c r="E184" s="2"/>
      <c r="L184" s="925"/>
    </row>
    <row r="185" spans="1:12" s="1" customFormat="1" x14ac:dyDescent="0.3">
      <c r="A185" s="13"/>
      <c r="B185" s="3"/>
      <c r="C185" s="3"/>
      <c r="D185" s="3"/>
      <c r="E185" s="2"/>
      <c r="L185" s="925"/>
    </row>
    <row r="186" spans="1:12" s="1" customFormat="1" x14ac:dyDescent="0.3">
      <c r="A186" s="13"/>
      <c r="B186" s="3"/>
      <c r="C186" s="3"/>
      <c r="D186" s="3"/>
      <c r="E186" s="2"/>
      <c r="L186" s="925"/>
    </row>
    <row r="187" spans="1:12" s="1" customFormat="1" x14ac:dyDescent="0.3">
      <c r="A187" s="13"/>
      <c r="B187" s="3"/>
      <c r="C187" s="3"/>
      <c r="D187" s="3"/>
      <c r="E187" s="2"/>
      <c r="L187" s="925"/>
    </row>
    <row r="188" spans="1:12" s="1" customFormat="1" x14ac:dyDescent="0.3">
      <c r="A188" s="13"/>
      <c r="B188" s="3"/>
      <c r="C188" s="3"/>
      <c r="D188" s="3"/>
      <c r="E188" s="2"/>
      <c r="L188" s="925"/>
    </row>
    <row r="189" spans="1:12" s="1" customFormat="1" x14ac:dyDescent="0.3">
      <c r="A189" s="13"/>
      <c r="B189" s="3"/>
      <c r="C189" s="3"/>
      <c r="D189" s="3"/>
      <c r="E189" s="2"/>
      <c r="L189" s="925"/>
    </row>
    <row r="190" spans="1:12" s="1" customFormat="1" x14ac:dyDescent="0.3">
      <c r="A190" s="13"/>
      <c r="B190" s="3"/>
      <c r="C190" s="3"/>
      <c r="D190" s="3"/>
      <c r="E190" s="2"/>
      <c r="L190" s="925"/>
    </row>
    <row r="191" spans="1:12" s="1" customFormat="1" x14ac:dyDescent="0.3">
      <c r="A191" s="13"/>
      <c r="B191" s="3"/>
      <c r="C191" s="3"/>
      <c r="D191" s="3"/>
      <c r="E191" s="2"/>
      <c r="L191" s="925"/>
    </row>
    <row r="192" spans="1:12" s="1" customFormat="1" x14ac:dyDescent="0.3">
      <c r="A192" s="13"/>
      <c r="B192" s="3"/>
      <c r="C192" s="3"/>
      <c r="D192" s="3"/>
      <c r="E192" s="2"/>
      <c r="L192" s="925"/>
    </row>
    <row r="193" spans="1:12" s="1" customFormat="1" x14ac:dyDescent="0.3">
      <c r="A193" s="13"/>
      <c r="B193" s="3"/>
      <c r="C193" s="3"/>
      <c r="D193" s="3"/>
      <c r="E193" s="2"/>
      <c r="L193" s="925"/>
    </row>
    <row r="194" spans="1:12" s="1" customFormat="1" x14ac:dyDescent="0.3">
      <c r="A194" s="13"/>
      <c r="B194" s="3"/>
      <c r="C194" s="3"/>
      <c r="D194" s="3"/>
      <c r="E194" s="2"/>
      <c r="L194" s="925"/>
    </row>
    <row r="195" spans="1:12" s="1" customFormat="1" x14ac:dyDescent="0.3">
      <c r="A195" s="13"/>
      <c r="B195" s="3"/>
      <c r="C195" s="3"/>
      <c r="D195" s="3"/>
      <c r="E195" s="2"/>
      <c r="L195" s="925"/>
    </row>
    <row r="196" spans="1:12" s="1" customFormat="1" x14ac:dyDescent="0.3">
      <c r="A196" s="13"/>
      <c r="B196" s="3"/>
      <c r="C196" s="3"/>
      <c r="D196" s="3"/>
      <c r="E196" s="2"/>
      <c r="L196" s="925"/>
    </row>
    <row r="197" spans="1:12" s="1" customFormat="1" x14ac:dyDescent="0.3">
      <c r="A197" s="13"/>
      <c r="B197" s="3"/>
      <c r="C197" s="3"/>
      <c r="D197" s="3"/>
      <c r="E197" s="2"/>
      <c r="L197" s="925"/>
    </row>
    <row r="198" spans="1:12" s="1" customFormat="1" x14ac:dyDescent="0.3">
      <c r="A198" s="13"/>
      <c r="B198" s="3"/>
      <c r="C198" s="3"/>
      <c r="D198" s="3"/>
      <c r="E198" s="2"/>
      <c r="L198" s="925"/>
    </row>
    <row r="199" spans="1:12" s="1" customFormat="1" x14ac:dyDescent="0.3">
      <c r="A199" s="13"/>
      <c r="B199" s="3"/>
      <c r="C199" s="3"/>
      <c r="D199" s="3"/>
      <c r="E199" s="2"/>
      <c r="L199" s="925"/>
    </row>
    <row r="200" spans="1:12" s="1" customFormat="1" x14ac:dyDescent="0.3">
      <c r="A200" s="13"/>
      <c r="B200" s="3"/>
      <c r="C200" s="3"/>
      <c r="D200" s="3"/>
      <c r="E200" s="2"/>
      <c r="L200" s="925"/>
    </row>
    <row r="201" spans="1:12" s="1" customFormat="1" x14ac:dyDescent="0.3">
      <c r="A201" s="13"/>
      <c r="B201" s="3"/>
      <c r="C201" s="3"/>
      <c r="D201" s="3"/>
      <c r="E201" s="2"/>
      <c r="L201" s="925"/>
    </row>
    <row r="202" spans="1:12" s="1" customFormat="1" x14ac:dyDescent="0.3">
      <c r="A202" s="13"/>
      <c r="B202" s="3"/>
      <c r="C202" s="3"/>
      <c r="D202" s="3"/>
      <c r="E202" s="2"/>
      <c r="L202" s="925"/>
    </row>
    <row r="203" spans="1:12" s="1" customFormat="1" x14ac:dyDescent="0.3">
      <c r="A203" s="13"/>
      <c r="B203" s="3"/>
      <c r="C203" s="3"/>
      <c r="D203" s="3"/>
      <c r="E203" s="2"/>
      <c r="L203" s="925"/>
    </row>
    <row r="204" spans="1:12" s="1" customFormat="1" x14ac:dyDescent="0.3">
      <c r="A204" s="13"/>
      <c r="B204" s="3"/>
      <c r="C204" s="3"/>
      <c r="D204" s="3"/>
      <c r="E204" s="2"/>
      <c r="L204" s="925"/>
    </row>
    <row r="205" spans="1:12" s="1" customFormat="1" x14ac:dyDescent="0.3">
      <c r="A205" s="13"/>
      <c r="B205" s="3"/>
      <c r="C205" s="3"/>
      <c r="D205" s="3"/>
      <c r="E205" s="2"/>
      <c r="L205" s="925"/>
    </row>
    <row r="206" spans="1:12" s="1" customFormat="1" x14ac:dyDescent="0.3">
      <c r="A206" s="13"/>
      <c r="B206" s="3"/>
      <c r="C206" s="3"/>
      <c r="D206" s="3"/>
      <c r="E206" s="2"/>
      <c r="L206" s="925"/>
    </row>
    <row r="207" spans="1:12" s="1" customFormat="1" x14ac:dyDescent="0.3">
      <c r="A207" s="13"/>
      <c r="B207" s="3"/>
      <c r="C207" s="3"/>
      <c r="D207" s="3"/>
      <c r="E207" s="2"/>
      <c r="L207" s="925"/>
    </row>
    <row r="208" spans="1:12" s="1" customFormat="1" x14ac:dyDescent="0.3">
      <c r="A208" s="13"/>
      <c r="B208" s="3"/>
      <c r="C208" s="3"/>
      <c r="D208" s="3"/>
      <c r="E208" s="2"/>
      <c r="L208" s="925"/>
    </row>
    <row r="209" spans="1:12" s="1" customFormat="1" x14ac:dyDescent="0.3">
      <c r="A209" s="13"/>
      <c r="B209" s="3"/>
      <c r="C209" s="3"/>
      <c r="D209" s="3"/>
      <c r="E209" s="2"/>
      <c r="L209" s="925"/>
    </row>
    <row r="210" spans="1:12" s="1" customFormat="1" x14ac:dyDescent="0.3">
      <c r="A210" s="13"/>
      <c r="B210" s="3"/>
      <c r="C210" s="3"/>
      <c r="D210" s="3"/>
      <c r="E210" s="2"/>
      <c r="L210" s="925"/>
    </row>
    <row r="211" spans="1:12" s="1" customFormat="1" x14ac:dyDescent="0.3">
      <c r="A211" s="13"/>
      <c r="B211" s="3"/>
      <c r="C211" s="3"/>
      <c r="D211" s="3"/>
      <c r="E211" s="2"/>
      <c r="L211" s="925"/>
    </row>
    <row r="212" spans="1:12" s="1" customFormat="1" x14ac:dyDescent="0.3">
      <c r="A212" s="13"/>
      <c r="B212" s="3"/>
      <c r="C212" s="3"/>
      <c r="D212" s="3"/>
      <c r="E212" s="2"/>
      <c r="L212" s="925"/>
    </row>
    <row r="213" spans="1:12" s="1" customFormat="1" x14ac:dyDescent="0.3">
      <c r="A213" s="13"/>
      <c r="B213" s="3"/>
      <c r="C213" s="3"/>
      <c r="D213" s="3"/>
      <c r="E213" s="2"/>
      <c r="L213" s="925"/>
    </row>
    <row r="214" spans="1:12" s="1" customFormat="1" x14ac:dyDescent="0.3">
      <c r="A214" s="13"/>
      <c r="B214" s="3"/>
      <c r="C214" s="3"/>
      <c r="D214" s="3"/>
      <c r="E214" s="2"/>
      <c r="L214" s="925"/>
    </row>
    <row r="215" spans="1:12" s="1" customFormat="1" x14ac:dyDescent="0.3">
      <c r="A215" s="13"/>
      <c r="B215" s="3"/>
      <c r="C215" s="3"/>
      <c r="D215" s="3"/>
      <c r="E215" s="2"/>
      <c r="L215" s="925"/>
    </row>
    <row r="216" spans="1:12" s="1" customFormat="1" x14ac:dyDescent="0.3">
      <c r="A216" s="13"/>
      <c r="B216" s="3"/>
      <c r="C216" s="3"/>
      <c r="D216" s="3"/>
      <c r="E216" s="2"/>
      <c r="L216" s="925"/>
    </row>
    <row r="217" spans="1:12" s="1" customFormat="1" x14ac:dyDescent="0.3">
      <c r="A217" s="13"/>
      <c r="B217" s="3"/>
      <c r="C217" s="3"/>
      <c r="D217" s="3"/>
      <c r="E217" s="2"/>
      <c r="L217" s="925"/>
    </row>
    <row r="218" spans="1:12" s="1" customFormat="1" x14ac:dyDescent="0.3">
      <c r="A218" s="13"/>
      <c r="B218" s="3"/>
      <c r="C218" s="3"/>
      <c r="D218" s="3"/>
      <c r="E218" s="2"/>
      <c r="L218" s="925"/>
    </row>
    <row r="219" spans="1:12" s="1" customFormat="1" x14ac:dyDescent="0.3">
      <c r="A219" s="13"/>
      <c r="B219" s="3"/>
      <c r="C219" s="3"/>
      <c r="D219" s="3"/>
      <c r="E219" s="2"/>
      <c r="L219" s="925"/>
    </row>
    <row r="220" spans="1:12" s="1" customFormat="1" x14ac:dyDescent="0.3">
      <c r="A220" s="13"/>
      <c r="B220" s="3"/>
      <c r="C220" s="3"/>
      <c r="D220" s="3"/>
      <c r="E220" s="2"/>
      <c r="L220" s="925"/>
    </row>
    <row r="221" spans="1:12" s="1" customFormat="1" x14ac:dyDescent="0.3">
      <c r="A221" s="13"/>
      <c r="B221" s="3"/>
      <c r="C221" s="3"/>
      <c r="D221" s="3"/>
      <c r="E221" s="2"/>
      <c r="L221" s="925"/>
    </row>
    <row r="222" spans="1:12" s="1" customFormat="1" x14ac:dyDescent="0.3">
      <c r="A222" s="13"/>
      <c r="B222" s="3"/>
      <c r="C222" s="3"/>
      <c r="D222" s="3"/>
      <c r="E222" s="2"/>
      <c r="L222" s="925"/>
    </row>
    <row r="223" spans="1:12" s="1" customFormat="1" x14ac:dyDescent="0.3">
      <c r="A223" s="13"/>
      <c r="B223" s="3"/>
      <c r="C223" s="3"/>
      <c r="D223" s="3"/>
      <c r="E223" s="2"/>
      <c r="L223" s="925"/>
    </row>
    <row r="224" spans="1:12" s="1" customFormat="1" x14ac:dyDescent="0.3">
      <c r="A224" s="13"/>
      <c r="B224" s="3"/>
      <c r="C224" s="3"/>
      <c r="D224" s="3"/>
      <c r="E224" s="2"/>
      <c r="L224" s="925"/>
    </row>
    <row r="225" spans="1:12" s="1" customFormat="1" x14ac:dyDescent="0.3">
      <c r="A225" s="13"/>
      <c r="B225" s="3"/>
      <c r="C225" s="3"/>
      <c r="D225" s="3"/>
      <c r="E225" s="2"/>
      <c r="L225" s="925"/>
    </row>
    <row r="226" spans="1:12" s="1" customFormat="1" x14ac:dyDescent="0.3">
      <c r="A226" s="13"/>
      <c r="B226" s="3"/>
      <c r="C226" s="3"/>
      <c r="D226" s="3"/>
      <c r="E226" s="2"/>
      <c r="L226" s="925"/>
    </row>
    <row r="227" spans="1:12" s="1" customFormat="1" x14ac:dyDescent="0.3">
      <c r="A227" s="13"/>
      <c r="B227" s="3"/>
      <c r="C227" s="3"/>
      <c r="D227" s="3"/>
      <c r="E227" s="2"/>
      <c r="L227" s="925"/>
    </row>
    <row r="228" spans="1:12" s="1" customFormat="1" x14ac:dyDescent="0.3">
      <c r="A228" s="13"/>
      <c r="B228" s="3"/>
      <c r="C228" s="3"/>
      <c r="D228" s="3"/>
      <c r="E228" s="2"/>
      <c r="L228" s="925"/>
    </row>
    <row r="229" spans="1:12" s="1" customFormat="1" x14ac:dyDescent="0.3">
      <c r="A229" s="13"/>
      <c r="B229" s="3"/>
      <c r="C229" s="3"/>
      <c r="D229" s="3"/>
      <c r="E229" s="2"/>
      <c r="L229" s="925"/>
    </row>
    <row r="230" spans="1:12" s="1" customFormat="1" x14ac:dyDescent="0.3">
      <c r="A230" s="13"/>
      <c r="B230" s="3"/>
      <c r="C230" s="3"/>
      <c r="D230" s="3"/>
      <c r="E230" s="2"/>
      <c r="L230" s="925"/>
    </row>
    <row r="231" spans="1:12" s="1" customFormat="1" x14ac:dyDescent="0.3">
      <c r="A231" s="13"/>
      <c r="B231" s="3"/>
      <c r="C231" s="3"/>
      <c r="D231" s="3"/>
      <c r="E231" s="2"/>
      <c r="L231" s="925"/>
    </row>
    <row r="232" spans="1:12" s="1" customFormat="1" x14ac:dyDescent="0.3">
      <c r="A232" s="13"/>
      <c r="B232" s="3"/>
      <c r="C232" s="3"/>
      <c r="D232" s="3"/>
      <c r="E232" s="2"/>
      <c r="L232" s="925"/>
    </row>
    <row r="233" spans="1:12" s="1" customFormat="1" x14ac:dyDescent="0.3">
      <c r="A233" s="13"/>
      <c r="B233" s="3"/>
      <c r="C233" s="3"/>
      <c r="D233" s="3"/>
      <c r="E233" s="2"/>
      <c r="L233" s="925"/>
    </row>
    <row r="234" spans="1:12" s="1" customFormat="1" x14ac:dyDescent="0.3">
      <c r="A234" s="13"/>
      <c r="B234" s="3"/>
      <c r="C234" s="3"/>
      <c r="D234" s="3"/>
      <c r="E234" s="2"/>
      <c r="L234" s="925"/>
    </row>
    <row r="235" spans="1:12" s="1" customFormat="1" x14ac:dyDescent="0.3">
      <c r="A235" s="13"/>
      <c r="B235" s="3"/>
      <c r="C235" s="3"/>
      <c r="D235" s="3"/>
      <c r="E235" s="2"/>
      <c r="L235" s="925"/>
    </row>
    <row r="236" spans="1:12" s="1" customFormat="1" x14ac:dyDescent="0.3">
      <c r="A236" s="13"/>
      <c r="B236" s="3"/>
      <c r="C236" s="3"/>
      <c r="D236" s="3"/>
      <c r="E236" s="2"/>
      <c r="L236" s="925"/>
    </row>
    <row r="237" spans="1:12" s="1" customFormat="1" x14ac:dyDescent="0.3">
      <c r="A237" s="13"/>
      <c r="B237" s="3"/>
      <c r="C237" s="3"/>
      <c r="D237" s="3"/>
      <c r="E237" s="2"/>
      <c r="L237" s="925"/>
    </row>
    <row r="238" spans="1:12" s="1" customFormat="1" x14ac:dyDescent="0.3">
      <c r="A238" s="13"/>
      <c r="B238" s="3"/>
      <c r="C238" s="3"/>
      <c r="D238" s="3"/>
      <c r="E238" s="2"/>
      <c r="L238" s="925"/>
    </row>
    <row r="239" spans="1:12" s="1" customFormat="1" x14ac:dyDescent="0.3">
      <c r="A239" s="13"/>
      <c r="B239" s="3"/>
      <c r="C239" s="3"/>
      <c r="D239" s="3"/>
      <c r="E239" s="2"/>
      <c r="L239" s="925"/>
    </row>
    <row r="240" spans="1:12" s="1" customFormat="1" x14ac:dyDescent="0.3">
      <c r="A240" s="13"/>
      <c r="B240" s="3"/>
      <c r="C240" s="3"/>
      <c r="D240" s="3"/>
      <c r="E240" s="2"/>
      <c r="L240" s="925"/>
    </row>
    <row r="241" spans="1:12" s="1" customFormat="1" x14ac:dyDescent="0.3">
      <c r="A241" s="13"/>
      <c r="B241" s="3"/>
      <c r="C241" s="3"/>
      <c r="D241" s="3"/>
      <c r="E241" s="2"/>
      <c r="L241" s="925"/>
    </row>
    <row r="242" spans="1:12" s="1" customFormat="1" x14ac:dyDescent="0.3">
      <c r="A242" s="13"/>
      <c r="B242" s="3"/>
      <c r="C242" s="3"/>
      <c r="D242" s="3"/>
      <c r="E242" s="2"/>
      <c r="L242" s="925"/>
    </row>
    <row r="243" spans="1:12" s="1" customFormat="1" x14ac:dyDescent="0.3">
      <c r="A243" s="13"/>
      <c r="B243" s="3"/>
      <c r="C243" s="3"/>
      <c r="D243" s="3"/>
      <c r="E243" s="2"/>
      <c r="L243" s="925"/>
    </row>
    <row r="244" spans="1:12" s="1" customFormat="1" x14ac:dyDescent="0.3">
      <c r="A244" s="13"/>
      <c r="B244" s="3"/>
      <c r="C244" s="3"/>
      <c r="D244" s="3"/>
      <c r="E244" s="2"/>
      <c r="L244" s="925"/>
    </row>
    <row r="245" spans="1:12" s="1" customFormat="1" x14ac:dyDescent="0.3">
      <c r="A245" s="13"/>
      <c r="B245" s="3"/>
      <c r="C245" s="3"/>
      <c r="D245" s="3"/>
      <c r="E245" s="2"/>
      <c r="L245" s="925"/>
    </row>
    <row r="246" spans="1:12" s="1" customFormat="1" x14ac:dyDescent="0.3">
      <c r="A246" s="13"/>
      <c r="B246" s="3"/>
      <c r="C246" s="3"/>
      <c r="D246" s="3"/>
      <c r="E246" s="2"/>
      <c r="L246" s="925"/>
    </row>
    <row r="247" spans="1:12" s="1" customFormat="1" x14ac:dyDescent="0.3">
      <c r="A247" s="13"/>
      <c r="B247" s="3"/>
      <c r="C247" s="3"/>
      <c r="D247" s="3"/>
      <c r="E247" s="2"/>
      <c r="L247" s="925"/>
    </row>
    <row r="248" spans="1:12" s="1" customFormat="1" x14ac:dyDescent="0.3">
      <c r="A248" s="13"/>
      <c r="B248" s="3"/>
      <c r="C248" s="3"/>
      <c r="D248" s="3"/>
      <c r="E248" s="2"/>
      <c r="L248" s="925"/>
    </row>
    <row r="249" spans="1:12" s="1" customFormat="1" x14ac:dyDescent="0.3">
      <c r="A249" s="13"/>
      <c r="B249" s="3"/>
      <c r="C249" s="3"/>
      <c r="D249" s="3"/>
      <c r="E249" s="2"/>
      <c r="L249" s="925"/>
    </row>
    <row r="250" spans="1:12" s="1" customFormat="1" x14ac:dyDescent="0.3">
      <c r="A250" s="13"/>
      <c r="B250" s="3"/>
      <c r="C250" s="3"/>
      <c r="D250" s="3"/>
      <c r="E250" s="2"/>
      <c r="L250" s="925"/>
    </row>
    <row r="251" spans="1:12" s="1" customFormat="1" x14ac:dyDescent="0.3">
      <c r="A251" s="13"/>
      <c r="B251" s="3"/>
      <c r="C251" s="3"/>
      <c r="D251" s="3"/>
      <c r="E251" s="2"/>
      <c r="L251" s="925"/>
    </row>
    <row r="252" spans="1:12" s="1" customFormat="1" x14ac:dyDescent="0.3">
      <c r="A252" s="13"/>
      <c r="B252" s="3"/>
      <c r="C252" s="3"/>
      <c r="D252" s="3"/>
      <c r="E252" s="2"/>
      <c r="L252" s="925"/>
    </row>
    <row r="253" spans="1:12" s="1" customFormat="1" x14ac:dyDescent="0.3">
      <c r="A253" s="13"/>
      <c r="B253" s="3"/>
      <c r="C253" s="3"/>
      <c r="D253" s="3"/>
      <c r="E253" s="2"/>
      <c r="L253" s="925"/>
    </row>
    <row r="254" spans="1:12" s="1" customFormat="1" x14ac:dyDescent="0.3">
      <c r="A254" s="13"/>
      <c r="B254" s="3"/>
      <c r="C254" s="3"/>
      <c r="D254" s="3"/>
      <c r="E254" s="2"/>
      <c r="L254" s="925"/>
    </row>
    <row r="255" spans="1:12" s="1" customFormat="1" x14ac:dyDescent="0.3">
      <c r="A255" s="13"/>
      <c r="B255" s="3"/>
      <c r="C255" s="3"/>
      <c r="D255" s="3"/>
      <c r="E255" s="2"/>
      <c r="L255" s="925"/>
    </row>
    <row r="256" spans="1:12" s="1" customFormat="1" x14ac:dyDescent="0.3">
      <c r="A256" s="13"/>
      <c r="B256" s="3"/>
      <c r="C256" s="3"/>
      <c r="D256" s="3"/>
      <c r="E256" s="2"/>
      <c r="L256" s="925"/>
    </row>
    <row r="257" spans="1:12" s="1" customFormat="1" x14ac:dyDescent="0.3">
      <c r="A257" s="13"/>
      <c r="B257" s="3"/>
      <c r="C257" s="3"/>
      <c r="D257" s="3"/>
      <c r="E257" s="2"/>
      <c r="L257" s="925"/>
    </row>
    <row r="258" spans="1:12" s="1" customFormat="1" x14ac:dyDescent="0.3">
      <c r="A258" s="13"/>
      <c r="B258" s="3"/>
      <c r="C258" s="3"/>
      <c r="D258" s="3"/>
      <c r="E258" s="2"/>
      <c r="L258" s="925"/>
    </row>
    <row r="259" spans="1:12" s="1" customFormat="1" x14ac:dyDescent="0.3">
      <c r="A259" s="13"/>
      <c r="B259" s="3"/>
      <c r="C259" s="3"/>
      <c r="D259" s="3"/>
      <c r="E259" s="2"/>
      <c r="L259" s="925"/>
    </row>
    <row r="260" spans="1:12" s="1" customFormat="1" x14ac:dyDescent="0.3">
      <c r="A260" s="13"/>
      <c r="B260" s="3"/>
      <c r="C260" s="3"/>
      <c r="D260" s="3"/>
      <c r="E260" s="2"/>
      <c r="L260" s="925"/>
    </row>
    <row r="261" spans="1:12" s="1" customFormat="1" x14ac:dyDescent="0.3">
      <c r="A261" s="13"/>
      <c r="B261" s="3"/>
      <c r="C261" s="3"/>
      <c r="D261" s="3"/>
      <c r="E261" s="2"/>
      <c r="L261" s="925"/>
    </row>
    <row r="262" spans="1:12" s="1" customFormat="1" x14ac:dyDescent="0.3">
      <c r="A262" s="13"/>
      <c r="B262" s="3"/>
      <c r="C262" s="3"/>
      <c r="D262" s="3"/>
      <c r="E262" s="2"/>
      <c r="L262" s="925"/>
    </row>
    <row r="263" spans="1:12" s="1" customFormat="1" x14ac:dyDescent="0.3">
      <c r="A263" s="13"/>
      <c r="B263" s="3"/>
      <c r="C263" s="3"/>
      <c r="D263" s="3"/>
      <c r="E263" s="2"/>
      <c r="L263" s="925"/>
    </row>
    <row r="264" spans="1:12" s="1" customFormat="1" x14ac:dyDescent="0.3">
      <c r="A264" s="13"/>
      <c r="B264" s="3"/>
      <c r="C264" s="3"/>
      <c r="D264" s="3"/>
      <c r="E264" s="2"/>
      <c r="L264" s="925"/>
    </row>
    <row r="265" spans="1:12" s="1" customFormat="1" x14ac:dyDescent="0.3">
      <c r="A265" s="13"/>
      <c r="B265" s="3"/>
      <c r="C265" s="3"/>
      <c r="D265" s="3"/>
      <c r="E265" s="2"/>
      <c r="L265" s="925"/>
    </row>
    <row r="266" spans="1:12" s="1" customFormat="1" x14ac:dyDescent="0.3">
      <c r="A266" s="13"/>
      <c r="B266" s="3"/>
      <c r="C266" s="3"/>
      <c r="D266" s="3"/>
      <c r="E266" s="2"/>
      <c r="L266" s="925"/>
    </row>
    <row r="267" spans="1:12" s="1" customFormat="1" x14ac:dyDescent="0.3">
      <c r="A267" s="13"/>
      <c r="B267" s="3"/>
      <c r="C267" s="3"/>
      <c r="D267" s="3"/>
      <c r="E267" s="2"/>
      <c r="L267" s="925"/>
    </row>
    <row r="268" spans="1:12" s="1" customFormat="1" x14ac:dyDescent="0.3">
      <c r="A268" s="13"/>
      <c r="B268" s="3"/>
      <c r="C268" s="3"/>
      <c r="D268" s="3"/>
      <c r="E268" s="2"/>
      <c r="L268" s="925"/>
    </row>
    <row r="269" spans="1:12" s="1" customFormat="1" x14ac:dyDescent="0.3">
      <c r="A269" s="13"/>
      <c r="B269" s="3"/>
      <c r="C269" s="3"/>
      <c r="D269" s="3"/>
      <c r="E269" s="2"/>
      <c r="L269" s="925"/>
    </row>
    <row r="270" spans="1:12" s="1" customFormat="1" x14ac:dyDescent="0.3">
      <c r="A270" s="13"/>
      <c r="B270" s="3"/>
      <c r="C270" s="3"/>
      <c r="D270" s="3"/>
      <c r="E270" s="2"/>
      <c r="L270" s="925"/>
    </row>
    <row r="271" spans="1:12" s="1" customFormat="1" x14ac:dyDescent="0.3">
      <c r="A271" s="13"/>
      <c r="B271" s="3"/>
      <c r="C271" s="3"/>
      <c r="D271" s="3"/>
      <c r="E271" s="2"/>
      <c r="L271" s="925"/>
    </row>
    <row r="272" spans="1:12" s="1" customFormat="1" x14ac:dyDescent="0.3">
      <c r="A272" s="13"/>
      <c r="B272" s="3"/>
      <c r="C272" s="3"/>
      <c r="D272" s="3"/>
      <c r="E272" s="2"/>
      <c r="L272" s="925"/>
    </row>
    <row r="273" spans="1:12" s="1" customFormat="1" x14ac:dyDescent="0.3">
      <c r="A273" s="13"/>
      <c r="B273" s="3"/>
      <c r="C273" s="3"/>
      <c r="D273" s="3"/>
      <c r="E273" s="2"/>
      <c r="L273" s="925"/>
    </row>
    <row r="274" spans="1:12" s="1" customFormat="1" x14ac:dyDescent="0.3">
      <c r="A274" s="13"/>
      <c r="B274" s="3"/>
      <c r="C274" s="3"/>
      <c r="D274" s="3"/>
      <c r="E274" s="2"/>
      <c r="L274" s="925"/>
    </row>
    <row r="275" spans="1:12" s="1" customFormat="1" x14ac:dyDescent="0.3">
      <c r="A275" s="13"/>
      <c r="B275" s="3"/>
      <c r="C275" s="3"/>
      <c r="D275" s="3"/>
      <c r="E275" s="2"/>
      <c r="L275" s="925"/>
    </row>
    <row r="276" spans="1:12" s="1" customFormat="1" x14ac:dyDescent="0.3">
      <c r="A276" s="13"/>
      <c r="B276" s="3"/>
      <c r="C276" s="3"/>
      <c r="D276" s="3"/>
      <c r="E276" s="2"/>
      <c r="L276" s="925"/>
    </row>
    <row r="277" spans="1:12" s="1" customFormat="1" x14ac:dyDescent="0.3">
      <c r="A277" s="13"/>
      <c r="B277" s="3"/>
      <c r="C277" s="3"/>
      <c r="D277" s="3"/>
      <c r="E277" s="2"/>
      <c r="L277" s="925"/>
    </row>
    <row r="278" spans="1:12" s="1" customFormat="1" x14ac:dyDescent="0.3">
      <c r="A278" s="13"/>
      <c r="B278" s="3"/>
      <c r="C278" s="3"/>
      <c r="D278" s="3"/>
      <c r="E278" s="2"/>
      <c r="L278" s="925"/>
    </row>
    <row r="279" spans="1:12" s="1" customFormat="1" x14ac:dyDescent="0.3">
      <c r="A279" s="13"/>
      <c r="B279" s="3"/>
      <c r="C279" s="3"/>
      <c r="D279" s="3"/>
      <c r="E279" s="2"/>
      <c r="L279" s="925"/>
    </row>
    <row r="280" spans="1:12" s="1" customFormat="1" x14ac:dyDescent="0.3">
      <c r="A280" s="13"/>
      <c r="B280" s="3"/>
      <c r="C280" s="3"/>
      <c r="D280" s="3"/>
      <c r="E280" s="2"/>
      <c r="L280" s="925"/>
    </row>
    <row r="281" spans="1:12" s="1" customFormat="1" x14ac:dyDescent="0.3">
      <c r="A281" s="13"/>
      <c r="B281" s="3"/>
      <c r="C281" s="3"/>
      <c r="D281" s="3"/>
      <c r="E281" s="2"/>
      <c r="L281" s="925"/>
    </row>
    <row r="282" spans="1:12" s="1" customFormat="1" x14ac:dyDescent="0.3">
      <c r="A282" s="13"/>
      <c r="B282" s="3"/>
      <c r="C282" s="3"/>
      <c r="D282" s="3"/>
      <c r="E282" s="2"/>
      <c r="L282" s="925"/>
    </row>
    <row r="283" spans="1:12" s="1" customFormat="1" x14ac:dyDescent="0.3">
      <c r="A283" s="13"/>
      <c r="B283" s="3"/>
      <c r="C283" s="3"/>
      <c r="D283" s="3"/>
      <c r="E283" s="2"/>
      <c r="L283" s="925"/>
    </row>
    <row r="284" spans="1:12" s="1" customFormat="1" x14ac:dyDescent="0.3">
      <c r="A284" s="13"/>
      <c r="B284" s="3"/>
      <c r="C284" s="3"/>
      <c r="D284" s="3"/>
      <c r="E284" s="2"/>
      <c r="L284" s="925"/>
    </row>
    <row r="285" spans="1:12" s="1" customFormat="1" x14ac:dyDescent="0.3">
      <c r="A285" s="13"/>
      <c r="B285" s="3"/>
      <c r="C285" s="3"/>
      <c r="D285" s="3"/>
      <c r="E285" s="2"/>
      <c r="L285" s="925"/>
    </row>
    <row r="286" spans="1:12" s="1" customFormat="1" x14ac:dyDescent="0.3">
      <c r="A286" s="13"/>
      <c r="B286" s="3"/>
      <c r="C286" s="3"/>
      <c r="D286" s="3"/>
      <c r="E286" s="2"/>
      <c r="L286" s="925"/>
    </row>
    <row r="287" spans="1:12" s="1" customFormat="1" x14ac:dyDescent="0.3">
      <c r="A287" s="13"/>
      <c r="B287" s="3"/>
      <c r="C287" s="3"/>
      <c r="D287" s="3"/>
      <c r="E287" s="2"/>
      <c r="L287" s="925"/>
    </row>
    <row r="288" spans="1:12" s="1" customFormat="1" x14ac:dyDescent="0.3">
      <c r="A288" s="13"/>
      <c r="B288" s="3"/>
      <c r="C288" s="3"/>
      <c r="D288" s="3"/>
      <c r="E288" s="2"/>
      <c r="L288" s="925"/>
    </row>
    <row r="289" spans="1:12" s="1" customFormat="1" x14ac:dyDescent="0.3">
      <c r="A289" s="13"/>
      <c r="B289" s="3"/>
      <c r="C289" s="3"/>
      <c r="D289" s="3"/>
      <c r="E289" s="2"/>
      <c r="L289" s="925"/>
    </row>
    <row r="290" spans="1:12" s="1" customFormat="1" x14ac:dyDescent="0.3">
      <c r="A290" s="13"/>
      <c r="B290" s="3"/>
      <c r="C290" s="3"/>
      <c r="D290" s="3"/>
      <c r="E290" s="2"/>
      <c r="L290" s="925"/>
    </row>
    <row r="291" spans="1:12" s="1" customFormat="1" x14ac:dyDescent="0.3">
      <c r="A291" s="13"/>
      <c r="B291" s="3"/>
      <c r="C291" s="3"/>
      <c r="D291" s="3"/>
      <c r="E291" s="2"/>
      <c r="L291" s="925"/>
    </row>
    <row r="292" spans="1:12" s="1" customFormat="1" x14ac:dyDescent="0.3">
      <c r="A292" s="13"/>
      <c r="B292" s="3"/>
      <c r="C292" s="3"/>
      <c r="D292" s="3"/>
      <c r="E292" s="2"/>
      <c r="L292" s="925"/>
    </row>
    <row r="293" spans="1:12" s="1" customFormat="1" x14ac:dyDescent="0.3">
      <c r="A293" s="13"/>
      <c r="B293" s="3"/>
      <c r="C293" s="3"/>
      <c r="D293" s="3"/>
      <c r="E293" s="2"/>
      <c r="L293" s="925"/>
    </row>
    <row r="294" spans="1:12" s="1" customFormat="1" x14ac:dyDescent="0.3">
      <c r="A294" s="13"/>
      <c r="B294" s="3"/>
      <c r="C294" s="3"/>
      <c r="D294" s="3"/>
      <c r="E294" s="2"/>
      <c r="L294" s="925"/>
    </row>
    <row r="295" spans="1:12" s="1" customFormat="1" x14ac:dyDescent="0.3">
      <c r="A295" s="13"/>
      <c r="B295" s="3"/>
      <c r="C295" s="3"/>
      <c r="D295" s="3"/>
      <c r="E295" s="2"/>
      <c r="L295" s="925"/>
    </row>
    <row r="296" spans="1:12" s="1" customFormat="1" x14ac:dyDescent="0.3">
      <c r="A296" s="13"/>
      <c r="B296" s="3"/>
      <c r="C296" s="3"/>
      <c r="D296" s="3"/>
      <c r="E296" s="2"/>
      <c r="L296" s="925"/>
    </row>
    <row r="297" spans="1:12" s="1" customFormat="1" x14ac:dyDescent="0.3">
      <c r="A297" s="13"/>
      <c r="B297" s="3"/>
      <c r="C297" s="3"/>
      <c r="D297" s="3"/>
      <c r="E297" s="2"/>
      <c r="L297" s="925"/>
    </row>
    <row r="298" spans="1:12" s="1" customFormat="1" x14ac:dyDescent="0.3">
      <c r="A298" s="13"/>
      <c r="B298" s="3"/>
      <c r="C298" s="3"/>
      <c r="D298" s="3"/>
      <c r="E298" s="2"/>
      <c r="L298" s="925"/>
    </row>
    <row r="299" spans="1:12" s="1" customFormat="1" x14ac:dyDescent="0.3">
      <c r="A299" s="13"/>
      <c r="B299" s="3"/>
      <c r="C299" s="3"/>
      <c r="D299" s="3"/>
      <c r="E299" s="2"/>
      <c r="L299" s="925"/>
    </row>
    <row r="300" spans="1:12" s="1" customFormat="1" x14ac:dyDescent="0.3">
      <c r="A300" s="13"/>
      <c r="B300" s="3"/>
      <c r="C300" s="3"/>
      <c r="D300" s="3"/>
      <c r="E300" s="2"/>
      <c r="L300" s="925"/>
    </row>
    <row r="301" spans="1:12" s="1" customFormat="1" x14ac:dyDescent="0.3">
      <c r="A301" s="13"/>
      <c r="B301" s="3"/>
      <c r="C301" s="3"/>
      <c r="D301" s="3"/>
      <c r="E301" s="2"/>
      <c r="L301" s="925"/>
    </row>
    <row r="302" spans="1:12" s="1" customFormat="1" x14ac:dyDescent="0.3">
      <c r="A302" s="13"/>
      <c r="B302" s="3"/>
      <c r="C302" s="3"/>
      <c r="D302" s="3"/>
      <c r="E302" s="2"/>
      <c r="L302" s="925"/>
    </row>
    <row r="303" spans="1:12" s="1" customFormat="1" x14ac:dyDescent="0.3">
      <c r="A303" s="13"/>
      <c r="B303" s="3"/>
      <c r="C303" s="3"/>
      <c r="D303" s="3"/>
      <c r="E303" s="2"/>
      <c r="L303" s="925"/>
    </row>
    <row r="304" spans="1:12" s="1" customFormat="1" x14ac:dyDescent="0.3">
      <c r="A304" s="13"/>
      <c r="B304" s="3"/>
      <c r="C304" s="3"/>
      <c r="D304" s="3"/>
      <c r="E304" s="2"/>
      <c r="L304" s="925"/>
    </row>
    <row r="305" spans="1:12" s="1" customFormat="1" x14ac:dyDescent="0.3">
      <c r="A305" s="13"/>
      <c r="B305" s="3"/>
      <c r="C305" s="3"/>
      <c r="D305" s="3"/>
      <c r="E305" s="2"/>
      <c r="L305" s="925"/>
    </row>
    <row r="306" spans="1:12" s="1" customFormat="1" x14ac:dyDescent="0.3">
      <c r="A306" s="13"/>
      <c r="B306" s="3"/>
      <c r="C306" s="3"/>
      <c r="D306" s="3"/>
      <c r="E306" s="2"/>
      <c r="L306" s="925"/>
    </row>
    <row r="307" spans="1:12" s="1" customFormat="1" x14ac:dyDescent="0.3">
      <c r="A307" s="13"/>
      <c r="B307" s="3"/>
      <c r="C307" s="3"/>
      <c r="D307" s="3"/>
      <c r="E307" s="2"/>
      <c r="L307" s="925"/>
    </row>
    <row r="308" spans="1:12" s="1" customFormat="1" x14ac:dyDescent="0.3">
      <c r="A308" s="13"/>
      <c r="B308" s="3"/>
      <c r="C308" s="3"/>
      <c r="D308" s="3"/>
      <c r="E308" s="2"/>
      <c r="L308" s="925"/>
    </row>
    <row r="309" spans="1:12" s="1" customFormat="1" x14ac:dyDescent="0.3">
      <c r="A309" s="13"/>
      <c r="B309" s="3"/>
      <c r="C309" s="3"/>
      <c r="D309" s="3"/>
      <c r="E309" s="2"/>
      <c r="L309" s="925"/>
    </row>
    <row r="310" spans="1:12" s="1" customFormat="1" x14ac:dyDescent="0.3">
      <c r="A310" s="13"/>
      <c r="B310" s="3"/>
      <c r="C310" s="3"/>
      <c r="D310" s="3"/>
      <c r="E310" s="2"/>
      <c r="L310" s="925"/>
    </row>
    <row r="311" spans="1:12" s="1" customFormat="1" x14ac:dyDescent="0.3">
      <c r="A311" s="13"/>
      <c r="B311" s="3"/>
      <c r="C311" s="3"/>
      <c r="D311" s="3"/>
      <c r="E311" s="2"/>
      <c r="L311" s="925"/>
    </row>
    <row r="312" spans="1:12" s="1" customFormat="1" x14ac:dyDescent="0.3">
      <c r="A312" s="13"/>
      <c r="B312" s="3"/>
      <c r="C312" s="3"/>
      <c r="D312" s="3"/>
      <c r="E312" s="2"/>
      <c r="L312" s="925"/>
    </row>
    <row r="313" spans="1:12" s="1" customFormat="1" x14ac:dyDescent="0.3">
      <c r="A313" s="13"/>
      <c r="B313" s="3"/>
      <c r="C313" s="3"/>
      <c r="D313" s="3"/>
      <c r="E313" s="2"/>
      <c r="L313" s="925"/>
    </row>
    <row r="314" spans="1:12" s="1" customFormat="1" x14ac:dyDescent="0.3">
      <c r="A314" s="13"/>
      <c r="B314" s="3"/>
      <c r="C314" s="3"/>
      <c r="D314" s="3"/>
      <c r="E314" s="2"/>
      <c r="L314" s="925"/>
    </row>
    <row r="315" spans="1:12" s="1" customFormat="1" x14ac:dyDescent="0.3">
      <c r="A315" s="13"/>
      <c r="B315" s="3"/>
      <c r="C315" s="3"/>
      <c r="D315" s="3"/>
      <c r="E315" s="2"/>
      <c r="L315" s="925"/>
    </row>
    <row r="316" spans="1:12" s="1" customFormat="1" x14ac:dyDescent="0.3">
      <c r="A316" s="13"/>
      <c r="B316" s="3"/>
      <c r="C316" s="3"/>
      <c r="D316" s="3"/>
      <c r="E316" s="2"/>
      <c r="L316" s="925"/>
    </row>
    <row r="317" spans="1:12" s="1" customFormat="1" x14ac:dyDescent="0.3">
      <c r="A317" s="13"/>
      <c r="B317" s="3"/>
      <c r="C317" s="3"/>
      <c r="D317" s="3"/>
      <c r="E317" s="2"/>
      <c r="L317" s="925"/>
    </row>
    <row r="318" spans="1:12" s="1" customFormat="1" x14ac:dyDescent="0.3">
      <c r="A318" s="13"/>
      <c r="B318" s="3"/>
      <c r="C318" s="3"/>
      <c r="D318" s="3"/>
      <c r="E318" s="2"/>
      <c r="L318" s="925"/>
    </row>
    <row r="319" spans="1:12" s="1" customFormat="1" x14ac:dyDescent="0.3">
      <c r="A319" s="13"/>
      <c r="B319" s="3"/>
      <c r="C319" s="3"/>
      <c r="D319" s="3"/>
      <c r="E319" s="2"/>
      <c r="L319" s="925"/>
    </row>
    <row r="320" spans="1:12" s="1" customFormat="1" x14ac:dyDescent="0.3">
      <c r="A320" s="13"/>
      <c r="B320" s="3"/>
      <c r="C320" s="3"/>
      <c r="D320" s="3"/>
      <c r="E320" s="2"/>
      <c r="L320" s="925"/>
    </row>
    <row r="321" spans="1:12" s="1" customFormat="1" x14ac:dyDescent="0.3">
      <c r="A321" s="13"/>
      <c r="B321" s="3"/>
      <c r="C321" s="3"/>
      <c r="D321" s="3"/>
      <c r="E321" s="2"/>
      <c r="L321" s="925"/>
    </row>
    <row r="322" spans="1:12" s="1" customFormat="1" x14ac:dyDescent="0.3">
      <c r="A322" s="13"/>
      <c r="B322" s="3"/>
      <c r="C322" s="3"/>
      <c r="D322" s="3"/>
      <c r="E322" s="2"/>
      <c r="L322" s="925"/>
    </row>
    <row r="323" spans="1:12" s="1" customFormat="1" x14ac:dyDescent="0.3">
      <c r="A323" s="13"/>
      <c r="B323" s="3"/>
      <c r="C323" s="3"/>
      <c r="D323" s="3"/>
      <c r="E323" s="2"/>
      <c r="L323" s="925"/>
    </row>
    <row r="324" spans="1:12" s="1" customFormat="1" x14ac:dyDescent="0.3">
      <c r="A324" s="13"/>
      <c r="B324" s="3"/>
      <c r="C324" s="3"/>
      <c r="D324" s="3"/>
      <c r="E324" s="2"/>
      <c r="L324" s="925"/>
    </row>
    <row r="325" spans="1:12" s="1" customFormat="1" x14ac:dyDescent="0.3">
      <c r="A325" s="13"/>
      <c r="B325" s="3"/>
      <c r="C325" s="3"/>
      <c r="D325" s="3"/>
      <c r="E325" s="2"/>
      <c r="L325" s="925"/>
    </row>
    <row r="326" spans="1:12" s="1" customFormat="1" x14ac:dyDescent="0.3">
      <c r="A326" s="13"/>
      <c r="B326" s="3"/>
      <c r="C326" s="3"/>
      <c r="D326" s="3"/>
      <c r="E326" s="2"/>
      <c r="L326" s="925"/>
    </row>
    <row r="327" spans="1:12" s="1" customFormat="1" x14ac:dyDescent="0.3">
      <c r="A327" s="13"/>
      <c r="B327" s="3"/>
      <c r="C327" s="3"/>
      <c r="D327" s="3"/>
      <c r="E327" s="2"/>
      <c r="L327" s="925"/>
    </row>
    <row r="328" spans="1:12" s="1" customFormat="1" x14ac:dyDescent="0.3">
      <c r="A328" s="13"/>
      <c r="B328" s="3"/>
      <c r="C328" s="3"/>
      <c r="D328" s="3"/>
      <c r="E328" s="2"/>
      <c r="L328" s="925"/>
    </row>
    <row r="329" spans="1:12" s="1" customFormat="1" x14ac:dyDescent="0.3">
      <c r="A329" s="13"/>
      <c r="B329" s="3"/>
      <c r="C329" s="3"/>
      <c r="D329" s="3"/>
      <c r="E329" s="2"/>
      <c r="L329" s="925"/>
    </row>
    <row r="330" spans="1:12" s="1" customFormat="1" x14ac:dyDescent="0.3">
      <c r="A330" s="13"/>
      <c r="B330" s="3"/>
      <c r="C330" s="3"/>
      <c r="D330" s="3"/>
      <c r="E330" s="2"/>
      <c r="L330" s="925"/>
    </row>
    <row r="331" spans="1:12" s="1" customFormat="1" x14ac:dyDescent="0.3">
      <c r="A331" s="13"/>
      <c r="B331" s="3"/>
      <c r="C331" s="3"/>
      <c r="D331" s="3"/>
      <c r="E331" s="2"/>
      <c r="L331" s="925"/>
    </row>
    <row r="332" spans="1:12" s="1" customFormat="1" x14ac:dyDescent="0.3">
      <c r="A332" s="13"/>
      <c r="B332" s="3"/>
      <c r="C332" s="3"/>
      <c r="D332" s="3"/>
      <c r="E332" s="2"/>
      <c r="L332" s="925"/>
    </row>
    <row r="333" spans="1:12" s="1" customFormat="1" x14ac:dyDescent="0.3">
      <c r="A333" s="13"/>
      <c r="B333" s="3"/>
      <c r="C333" s="3"/>
      <c r="D333" s="3"/>
      <c r="E333" s="2"/>
      <c r="L333" s="925"/>
    </row>
    <row r="334" spans="1:12" s="1" customFormat="1" x14ac:dyDescent="0.3">
      <c r="A334" s="13"/>
      <c r="B334" s="3"/>
      <c r="C334" s="3"/>
      <c r="D334" s="3"/>
      <c r="E334" s="2"/>
      <c r="L334" s="925"/>
    </row>
    <row r="335" spans="1:12" s="1" customFormat="1" x14ac:dyDescent="0.3">
      <c r="A335" s="13"/>
      <c r="B335" s="3"/>
      <c r="C335" s="3"/>
      <c r="D335" s="3"/>
      <c r="E335" s="2"/>
      <c r="L335" s="925"/>
    </row>
    <row r="336" spans="1:12" s="1" customFormat="1" x14ac:dyDescent="0.3">
      <c r="A336" s="13"/>
      <c r="B336" s="3"/>
      <c r="C336" s="3"/>
      <c r="D336" s="3"/>
      <c r="E336" s="2"/>
      <c r="L336" s="925"/>
    </row>
    <row r="337" spans="1:12" s="1" customFormat="1" x14ac:dyDescent="0.3">
      <c r="A337" s="13"/>
      <c r="B337" s="3"/>
      <c r="C337" s="3"/>
      <c r="D337" s="3"/>
      <c r="E337" s="2"/>
      <c r="L337" s="925"/>
    </row>
    <row r="338" spans="1:12" s="1" customFormat="1" x14ac:dyDescent="0.3">
      <c r="A338" s="13"/>
      <c r="B338" s="3"/>
      <c r="C338" s="3"/>
      <c r="D338" s="3"/>
      <c r="E338" s="2"/>
      <c r="L338" s="925"/>
    </row>
    <row r="339" spans="1:12" s="1" customFormat="1" x14ac:dyDescent="0.3">
      <c r="A339" s="13"/>
      <c r="B339" s="3"/>
      <c r="C339" s="3"/>
      <c r="D339" s="3"/>
      <c r="E339" s="2"/>
      <c r="L339" s="925"/>
    </row>
    <row r="340" spans="1:12" s="1" customFormat="1" x14ac:dyDescent="0.3">
      <c r="A340" s="13"/>
      <c r="B340" s="3"/>
      <c r="C340" s="3"/>
      <c r="D340" s="3"/>
      <c r="E340" s="2"/>
      <c r="L340" s="925"/>
    </row>
    <row r="341" spans="1:12" s="1" customFormat="1" x14ac:dyDescent="0.3">
      <c r="A341" s="13"/>
      <c r="B341" s="3"/>
      <c r="C341" s="3"/>
      <c r="D341" s="3"/>
      <c r="E341" s="2"/>
      <c r="L341" s="925"/>
    </row>
    <row r="342" spans="1:12" s="1" customFormat="1" x14ac:dyDescent="0.3">
      <c r="A342" s="13"/>
      <c r="B342" s="3"/>
      <c r="C342" s="3"/>
      <c r="D342" s="3"/>
      <c r="E342" s="2"/>
      <c r="L342" s="925"/>
    </row>
    <row r="343" spans="1:12" s="1" customFormat="1" x14ac:dyDescent="0.3">
      <c r="A343" s="13"/>
      <c r="B343" s="3"/>
      <c r="C343" s="3"/>
      <c r="D343" s="3"/>
      <c r="E343" s="2"/>
      <c r="L343" s="925"/>
    </row>
    <row r="344" spans="1:12" s="1" customFormat="1" x14ac:dyDescent="0.3">
      <c r="A344" s="13"/>
      <c r="B344" s="3"/>
      <c r="C344" s="3"/>
      <c r="D344" s="3"/>
      <c r="E344" s="2"/>
      <c r="L344" s="925"/>
    </row>
    <row r="345" spans="1:12" s="1" customFormat="1" x14ac:dyDescent="0.3">
      <c r="A345" s="13"/>
      <c r="B345" s="3"/>
      <c r="C345" s="3"/>
      <c r="D345" s="3"/>
      <c r="E345" s="2"/>
      <c r="L345" s="925"/>
    </row>
    <row r="346" spans="1:12" s="1" customFormat="1" x14ac:dyDescent="0.3">
      <c r="A346" s="13"/>
      <c r="B346" s="3"/>
      <c r="C346" s="3"/>
      <c r="D346" s="3"/>
      <c r="E346" s="2"/>
      <c r="L346" s="925"/>
    </row>
    <row r="347" spans="1:12" s="1" customFormat="1" x14ac:dyDescent="0.3">
      <c r="A347" s="13"/>
      <c r="B347" s="3"/>
      <c r="C347" s="3"/>
      <c r="D347" s="3"/>
      <c r="E347" s="2"/>
      <c r="L347" s="925"/>
    </row>
    <row r="348" spans="1:12" s="1" customFormat="1" x14ac:dyDescent="0.3">
      <c r="A348" s="13"/>
      <c r="B348" s="3"/>
      <c r="C348" s="3"/>
      <c r="D348" s="3"/>
      <c r="E348" s="2"/>
      <c r="L348" s="925"/>
    </row>
    <row r="349" spans="1:12" s="1" customFormat="1" x14ac:dyDescent="0.3">
      <c r="A349" s="13"/>
      <c r="B349" s="3"/>
      <c r="C349" s="3"/>
      <c r="D349" s="3"/>
      <c r="E349" s="2"/>
      <c r="L349" s="925"/>
    </row>
    <row r="350" spans="1:12" s="1" customFormat="1" x14ac:dyDescent="0.3">
      <c r="A350" s="13"/>
      <c r="B350" s="3"/>
      <c r="C350" s="3"/>
      <c r="D350" s="3"/>
      <c r="E350" s="2"/>
      <c r="L350" s="925"/>
    </row>
    <row r="351" spans="1:12" s="1" customFormat="1" x14ac:dyDescent="0.3">
      <c r="A351" s="13"/>
      <c r="B351" s="3"/>
      <c r="C351" s="3"/>
      <c r="D351" s="3"/>
      <c r="E351" s="2"/>
      <c r="L351" s="925"/>
    </row>
    <row r="352" spans="1:12" s="1" customFormat="1" x14ac:dyDescent="0.3">
      <c r="A352" s="13"/>
      <c r="B352" s="3"/>
      <c r="C352" s="3"/>
      <c r="D352" s="3"/>
      <c r="E352" s="2"/>
      <c r="L352" s="925"/>
    </row>
    <row r="353" spans="1:12" s="1" customFormat="1" x14ac:dyDescent="0.3">
      <c r="A353" s="13"/>
      <c r="B353" s="3"/>
      <c r="C353" s="3"/>
      <c r="D353" s="3"/>
      <c r="E353" s="2"/>
      <c r="L353" s="925"/>
    </row>
    <row r="354" spans="1:12" s="1" customFormat="1" x14ac:dyDescent="0.3">
      <c r="A354" s="13"/>
      <c r="B354" s="3"/>
      <c r="C354" s="3"/>
      <c r="D354" s="3"/>
      <c r="E354" s="2"/>
      <c r="L354" s="925"/>
    </row>
    <row r="355" spans="1:12" s="1" customFormat="1" x14ac:dyDescent="0.3">
      <c r="A355" s="13"/>
      <c r="B355" s="3"/>
      <c r="C355" s="3"/>
      <c r="D355" s="3"/>
      <c r="E355" s="2"/>
      <c r="L355" s="925"/>
    </row>
    <row r="356" spans="1:12" s="1" customFormat="1" x14ac:dyDescent="0.3">
      <c r="A356" s="13"/>
      <c r="B356" s="3"/>
      <c r="C356" s="3"/>
      <c r="D356" s="3"/>
      <c r="E356" s="2"/>
      <c r="L356" s="925"/>
    </row>
    <row r="357" spans="1:12" s="1" customFormat="1" x14ac:dyDescent="0.3">
      <c r="A357" s="13"/>
      <c r="B357" s="3"/>
      <c r="C357" s="3"/>
      <c r="D357" s="3"/>
      <c r="E357" s="2"/>
      <c r="L357" s="925"/>
    </row>
    <row r="358" spans="1:12" s="1" customFormat="1" x14ac:dyDescent="0.3">
      <c r="A358" s="13"/>
      <c r="B358" s="3"/>
      <c r="C358" s="3"/>
      <c r="D358" s="3"/>
      <c r="E358" s="2"/>
      <c r="L358" s="925"/>
    </row>
    <row r="359" spans="1:12" s="1" customFormat="1" x14ac:dyDescent="0.3">
      <c r="A359" s="13"/>
      <c r="B359" s="3"/>
      <c r="C359" s="3"/>
      <c r="D359" s="3"/>
      <c r="E359" s="2"/>
      <c r="L359" s="925"/>
    </row>
    <row r="360" spans="1:12" s="1" customFormat="1" x14ac:dyDescent="0.3">
      <c r="A360" s="13"/>
      <c r="B360" s="3"/>
      <c r="C360" s="3"/>
      <c r="D360" s="3"/>
      <c r="E360" s="2"/>
      <c r="L360" s="925"/>
    </row>
    <row r="361" spans="1:12" s="1" customFormat="1" x14ac:dyDescent="0.3">
      <c r="A361" s="13"/>
      <c r="B361" s="3"/>
      <c r="C361" s="3"/>
      <c r="D361" s="3"/>
      <c r="E361" s="2"/>
      <c r="L361" s="925"/>
    </row>
    <row r="362" spans="1:12" s="1" customFormat="1" x14ac:dyDescent="0.3">
      <c r="A362" s="13"/>
      <c r="B362" s="3"/>
      <c r="C362" s="3"/>
      <c r="D362" s="3"/>
      <c r="E362" s="2"/>
      <c r="L362" s="925"/>
    </row>
    <row r="363" spans="1:12" s="1" customFormat="1" x14ac:dyDescent="0.3">
      <c r="A363" s="13"/>
      <c r="B363" s="3"/>
      <c r="C363" s="3"/>
      <c r="D363" s="3"/>
      <c r="E363" s="2"/>
      <c r="L363" s="925"/>
    </row>
    <row r="364" spans="1:12" s="1" customFormat="1" x14ac:dyDescent="0.3">
      <c r="A364" s="13"/>
      <c r="B364" s="3"/>
      <c r="C364" s="3"/>
      <c r="D364" s="3"/>
      <c r="E364" s="2"/>
      <c r="L364" s="925"/>
    </row>
    <row r="365" spans="1:12" s="1" customFormat="1" x14ac:dyDescent="0.3">
      <c r="A365" s="13"/>
      <c r="B365" s="3"/>
      <c r="C365" s="3"/>
      <c r="D365" s="3"/>
      <c r="E365" s="2"/>
      <c r="L365" s="925"/>
    </row>
    <row r="366" spans="1:12" s="1" customFormat="1" x14ac:dyDescent="0.3">
      <c r="A366" s="13"/>
      <c r="B366" s="3"/>
      <c r="C366" s="3"/>
      <c r="D366" s="3"/>
      <c r="E366" s="2"/>
      <c r="L366" s="925"/>
    </row>
    <row r="367" spans="1:12" s="1" customFormat="1" x14ac:dyDescent="0.3">
      <c r="A367" s="13"/>
      <c r="B367" s="3"/>
      <c r="C367" s="3"/>
      <c r="D367" s="3"/>
      <c r="E367" s="2"/>
      <c r="L367" s="925"/>
    </row>
    <row r="368" spans="1:12" s="1" customFormat="1" x14ac:dyDescent="0.3">
      <c r="A368" s="13"/>
      <c r="B368" s="3"/>
      <c r="C368" s="3"/>
      <c r="D368" s="3"/>
      <c r="E368" s="2"/>
      <c r="L368" s="925"/>
    </row>
    <row r="369" spans="1:12" s="1" customFormat="1" x14ac:dyDescent="0.3">
      <c r="A369" s="13"/>
      <c r="B369" s="3"/>
      <c r="C369" s="3"/>
      <c r="D369" s="3"/>
      <c r="E369" s="2"/>
      <c r="L369" s="925"/>
    </row>
    <row r="370" spans="1:12" s="1" customFormat="1" x14ac:dyDescent="0.3">
      <c r="A370" s="13"/>
      <c r="B370" s="3"/>
      <c r="C370" s="3"/>
      <c r="D370" s="3"/>
      <c r="E370" s="2"/>
      <c r="L370" s="925"/>
    </row>
    <row r="371" spans="1:12" s="1" customFormat="1" x14ac:dyDescent="0.3">
      <c r="A371" s="13"/>
      <c r="B371" s="3"/>
      <c r="C371" s="3"/>
      <c r="D371" s="3"/>
      <c r="E371" s="2"/>
      <c r="L371" s="925"/>
    </row>
    <row r="372" spans="1:12" s="1" customFormat="1" x14ac:dyDescent="0.3">
      <c r="A372" s="13"/>
      <c r="B372" s="3"/>
      <c r="C372" s="3"/>
      <c r="D372" s="3"/>
      <c r="E372" s="2"/>
      <c r="L372" s="925"/>
    </row>
    <row r="373" spans="1:12" s="1" customFormat="1" x14ac:dyDescent="0.3">
      <c r="A373" s="13"/>
      <c r="B373" s="3"/>
      <c r="C373" s="3"/>
      <c r="D373" s="3"/>
      <c r="E373" s="2"/>
      <c r="L373" s="925"/>
    </row>
    <row r="374" spans="1:12" s="1" customFormat="1" x14ac:dyDescent="0.3">
      <c r="A374" s="13"/>
      <c r="B374" s="3"/>
      <c r="C374" s="3"/>
      <c r="D374" s="3"/>
      <c r="E374" s="2"/>
      <c r="L374" s="925"/>
    </row>
    <row r="375" spans="1:12" s="1" customFormat="1" x14ac:dyDescent="0.3">
      <c r="A375" s="13"/>
      <c r="B375" s="3"/>
      <c r="C375" s="3"/>
      <c r="D375" s="3"/>
      <c r="E375" s="2"/>
      <c r="L375" s="925"/>
    </row>
    <row r="376" spans="1:12" s="1" customFormat="1" x14ac:dyDescent="0.3">
      <c r="A376" s="13"/>
      <c r="B376" s="3"/>
      <c r="C376" s="3"/>
      <c r="D376" s="3"/>
      <c r="E376" s="2"/>
      <c r="L376" s="925"/>
    </row>
    <row r="377" spans="1:12" s="1" customFormat="1" x14ac:dyDescent="0.3">
      <c r="A377" s="13"/>
      <c r="B377" s="3"/>
      <c r="C377" s="3"/>
      <c r="D377" s="3"/>
      <c r="E377" s="2"/>
      <c r="L377" s="925"/>
    </row>
    <row r="378" spans="1:12" s="1" customFormat="1" x14ac:dyDescent="0.3">
      <c r="A378" s="13"/>
      <c r="B378" s="3"/>
      <c r="C378" s="3"/>
      <c r="D378" s="3"/>
      <c r="E378" s="2"/>
      <c r="L378" s="925"/>
    </row>
    <row r="379" spans="1:12" s="1" customFormat="1" x14ac:dyDescent="0.3">
      <c r="A379" s="13"/>
      <c r="B379" s="3"/>
      <c r="C379" s="3"/>
      <c r="D379" s="3"/>
      <c r="E379" s="2"/>
      <c r="L379" s="925"/>
    </row>
    <row r="380" spans="1:12" s="1" customFormat="1" x14ac:dyDescent="0.3">
      <c r="A380" s="13"/>
      <c r="B380" s="3"/>
      <c r="C380" s="3"/>
      <c r="D380" s="3"/>
      <c r="E380" s="2"/>
      <c r="L380" s="925"/>
    </row>
    <row r="381" spans="1:12" s="1" customFormat="1" x14ac:dyDescent="0.3">
      <c r="A381" s="13"/>
      <c r="B381" s="3"/>
      <c r="C381" s="3"/>
      <c r="D381" s="3"/>
      <c r="E381" s="2"/>
      <c r="L381" s="925"/>
    </row>
    <row r="382" spans="1:12" s="1" customFormat="1" x14ac:dyDescent="0.3">
      <c r="A382" s="13"/>
      <c r="B382" s="3"/>
      <c r="C382" s="3"/>
      <c r="D382" s="3"/>
      <c r="E382" s="2"/>
      <c r="L382" s="925"/>
    </row>
    <row r="383" spans="1:12" s="1" customFormat="1" x14ac:dyDescent="0.3">
      <c r="A383" s="13"/>
      <c r="B383" s="3"/>
      <c r="C383" s="3"/>
      <c r="D383" s="3"/>
      <c r="E383" s="2"/>
      <c r="L383" s="925"/>
    </row>
    <row r="384" spans="1:12" s="1" customFormat="1" x14ac:dyDescent="0.3">
      <c r="A384" s="13"/>
      <c r="B384" s="3"/>
      <c r="C384" s="3"/>
      <c r="D384" s="3"/>
      <c r="E384" s="2"/>
      <c r="L384" s="925"/>
    </row>
    <row r="385" spans="1:12" s="1" customFormat="1" x14ac:dyDescent="0.3">
      <c r="A385" s="13"/>
      <c r="B385" s="3"/>
      <c r="C385" s="3"/>
      <c r="D385" s="3"/>
      <c r="E385" s="2"/>
      <c r="L385" s="925"/>
    </row>
    <row r="386" spans="1:12" s="1" customFormat="1" x14ac:dyDescent="0.3">
      <c r="A386" s="13"/>
      <c r="B386" s="3"/>
      <c r="C386" s="3"/>
      <c r="D386" s="3"/>
      <c r="E386" s="2"/>
      <c r="L386" s="925"/>
    </row>
    <row r="387" spans="1:12" s="1" customFormat="1" x14ac:dyDescent="0.3">
      <c r="A387" s="13"/>
      <c r="B387" s="3"/>
      <c r="C387" s="3"/>
      <c r="D387" s="3"/>
      <c r="E387" s="2"/>
      <c r="L387" s="925"/>
    </row>
    <row r="388" spans="1:12" s="1" customFormat="1" x14ac:dyDescent="0.3">
      <c r="A388" s="13"/>
      <c r="B388" s="3"/>
      <c r="C388" s="3"/>
      <c r="D388" s="3"/>
      <c r="E388" s="2"/>
      <c r="L388" s="925"/>
    </row>
    <row r="389" spans="1:12" s="1" customFormat="1" x14ac:dyDescent="0.3">
      <c r="A389" s="13"/>
      <c r="B389" s="3"/>
      <c r="C389" s="3"/>
      <c r="D389" s="3"/>
      <c r="E389" s="2"/>
      <c r="L389" s="925"/>
    </row>
    <row r="390" spans="1:12" s="1" customFormat="1" x14ac:dyDescent="0.3">
      <c r="A390" s="13"/>
      <c r="B390" s="3"/>
      <c r="C390" s="3"/>
      <c r="D390" s="3"/>
      <c r="E390" s="2"/>
      <c r="L390" s="925"/>
    </row>
    <row r="391" spans="1:12" s="1" customFormat="1" x14ac:dyDescent="0.3">
      <c r="A391" s="13"/>
      <c r="B391" s="3"/>
      <c r="C391" s="3"/>
      <c r="D391" s="3"/>
      <c r="E391" s="2"/>
      <c r="L391" s="925"/>
    </row>
    <row r="392" spans="1:12" s="1" customFormat="1" x14ac:dyDescent="0.3">
      <c r="A392" s="13"/>
      <c r="B392" s="3"/>
      <c r="C392" s="3"/>
      <c r="D392" s="3"/>
      <c r="E392" s="2"/>
      <c r="L392" s="925"/>
    </row>
    <row r="393" spans="1:12" s="1" customFormat="1" x14ac:dyDescent="0.3">
      <c r="A393" s="13"/>
      <c r="B393" s="3"/>
      <c r="C393" s="3"/>
      <c r="D393" s="3"/>
      <c r="E393" s="2"/>
      <c r="L393" s="925"/>
    </row>
    <row r="394" spans="1:12" s="1" customFormat="1" x14ac:dyDescent="0.3">
      <c r="A394" s="13"/>
      <c r="B394" s="3"/>
      <c r="C394" s="3"/>
      <c r="D394" s="3"/>
      <c r="E394" s="2"/>
      <c r="L394" s="925"/>
    </row>
    <row r="395" spans="1:12" s="1" customFormat="1" x14ac:dyDescent="0.3">
      <c r="A395" s="13"/>
      <c r="B395" s="3"/>
      <c r="C395" s="3"/>
      <c r="D395" s="3"/>
      <c r="E395" s="2"/>
      <c r="L395" s="925"/>
    </row>
    <row r="396" spans="1:12" s="1" customFormat="1" x14ac:dyDescent="0.3">
      <c r="A396" s="13"/>
      <c r="B396" s="3"/>
      <c r="C396" s="3"/>
      <c r="D396" s="3"/>
      <c r="E396" s="2"/>
      <c r="L396" s="925"/>
    </row>
    <row r="397" spans="1:12" s="1" customFormat="1" x14ac:dyDescent="0.3">
      <c r="A397" s="13"/>
      <c r="B397" s="3"/>
      <c r="C397" s="3"/>
      <c r="D397" s="3"/>
      <c r="E397" s="2"/>
      <c r="L397" s="925"/>
    </row>
    <row r="398" spans="1:12" s="1" customFormat="1" x14ac:dyDescent="0.3">
      <c r="A398" s="13"/>
      <c r="B398" s="3"/>
      <c r="C398" s="3"/>
      <c r="D398" s="3"/>
      <c r="E398" s="2"/>
      <c r="L398" s="925"/>
    </row>
    <row r="399" spans="1:12" s="1" customFormat="1" x14ac:dyDescent="0.3">
      <c r="A399" s="13"/>
      <c r="B399" s="3"/>
      <c r="C399" s="3"/>
      <c r="D399" s="3"/>
      <c r="E399" s="2"/>
      <c r="L399" s="925"/>
    </row>
    <row r="400" spans="1:12" s="1" customFormat="1" x14ac:dyDescent="0.3">
      <c r="A400" s="13"/>
      <c r="B400" s="3"/>
      <c r="C400" s="3"/>
      <c r="D400" s="3"/>
      <c r="E400" s="2"/>
      <c r="L400" s="925"/>
    </row>
    <row r="401" spans="1:12" s="1" customFormat="1" x14ac:dyDescent="0.3">
      <c r="A401" s="13"/>
      <c r="B401" s="3"/>
      <c r="C401" s="3"/>
      <c r="D401" s="3"/>
      <c r="E401" s="2"/>
      <c r="L401" s="925"/>
    </row>
    <row r="402" spans="1:12" s="1" customFormat="1" x14ac:dyDescent="0.3">
      <c r="A402" s="13"/>
      <c r="B402" s="3"/>
      <c r="C402" s="3"/>
      <c r="D402" s="3"/>
      <c r="E402" s="2"/>
      <c r="L402" s="925"/>
    </row>
    <row r="403" spans="1:12" s="1" customFormat="1" x14ac:dyDescent="0.3">
      <c r="A403" s="13"/>
      <c r="B403" s="3"/>
      <c r="C403" s="3"/>
      <c r="D403" s="3"/>
      <c r="E403" s="2"/>
      <c r="L403" s="925"/>
    </row>
    <row r="404" spans="1:12" s="1" customFormat="1" x14ac:dyDescent="0.3">
      <c r="A404" s="13"/>
      <c r="B404" s="3"/>
      <c r="C404" s="3"/>
      <c r="D404" s="3"/>
      <c r="E404" s="2"/>
      <c r="L404" s="925"/>
    </row>
    <row r="405" spans="1:12" s="1" customFormat="1" x14ac:dyDescent="0.3">
      <c r="A405" s="13"/>
      <c r="B405" s="3"/>
      <c r="C405" s="3"/>
      <c r="D405" s="3"/>
      <c r="E405" s="2"/>
      <c r="L405" s="925"/>
    </row>
    <row r="406" spans="1:12" s="1" customFormat="1" x14ac:dyDescent="0.3">
      <c r="A406" s="13"/>
      <c r="B406" s="3"/>
      <c r="C406" s="3"/>
      <c r="D406" s="3"/>
      <c r="E406" s="2"/>
      <c r="L406" s="925"/>
    </row>
    <row r="407" spans="1:12" s="1" customFormat="1" x14ac:dyDescent="0.3">
      <c r="A407" s="13"/>
      <c r="B407" s="3"/>
      <c r="C407" s="3"/>
      <c r="D407" s="3"/>
      <c r="E407" s="2"/>
      <c r="L407" s="925"/>
    </row>
    <row r="408" spans="1:12" s="1" customFormat="1" x14ac:dyDescent="0.3">
      <c r="A408" s="13"/>
      <c r="B408" s="3"/>
      <c r="C408" s="3"/>
      <c r="D408" s="3"/>
      <c r="E408" s="2"/>
      <c r="L408" s="925"/>
    </row>
    <row r="409" spans="1:12" s="1" customFormat="1" x14ac:dyDescent="0.3">
      <c r="A409" s="13"/>
      <c r="B409" s="3"/>
      <c r="C409" s="3"/>
      <c r="D409" s="3"/>
      <c r="E409" s="2"/>
      <c r="L409" s="925"/>
    </row>
    <row r="410" spans="1:12" s="1" customFormat="1" x14ac:dyDescent="0.3">
      <c r="A410" s="13"/>
      <c r="B410" s="3"/>
      <c r="C410" s="3"/>
      <c r="D410" s="3"/>
      <c r="E410" s="2"/>
      <c r="L410" s="925"/>
    </row>
    <row r="411" spans="1:12" s="1" customFormat="1" x14ac:dyDescent="0.3">
      <c r="A411" s="13"/>
      <c r="B411" s="3"/>
      <c r="C411" s="3"/>
      <c r="D411" s="3"/>
      <c r="E411" s="2"/>
      <c r="L411" s="925"/>
    </row>
    <row r="412" spans="1:12" s="1" customFormat="1" x14ac:dyDescent="0.3">
      <c r="A412" s="13"/>
      <c r="B412" s="3"/>
      <c r="C412" s="3"/>
      <c r="D412" s="3"/>
      <c r="E412" s="2"/>
      <c r="L412" s="925"/>
    </row>
    <row r="413" spans="1:12" s="1" customFormat="1" x14ac:dyDescent="0.3">
      <c r="A413" s="13"/>
      <c r="B413" s="3"/>
      <c r="C413" s="3"/>
      <c r="D413" s="3"/>
      <c r="E413" s="2"/>
      <c r="L413" s="925"/>
    </row>
    <row r="414" spans="1:12" s="1" customFormat="1" x14ac:dyDescent="0.3">
      <c r="A414" s="13"/>
      <c r="B414" s="3"/>
      <c r="C414" s="3"/>
      <c r="D414" s="3"/>
      <c r="E414" s="2"/>
      <c r="L414" s="925"/>
    </row>
    <row r="415" spans="1:12" s="1" customFormat="1" x14ac:dyDescent="0.3">
      <c r="A415" s="13"/>
      <c r="B415" s="3"/>
      <c r="C415" s="3"/>
      <c r="D415" s="3"/>
      <c r="E415" s="2"/>
      <c r="L415" s="925"/>
    </row>
    <row r="416" spans="1:12" s="1" customFormat="1" x14ac:dyDescent="0.3">
      <c r="A416" s="13"/>
      <c r="B416" s="3"/>
      <c r="C416" s="3"/>
      <c r="D416" s="3"/>
      <c r="E416" s="2"/>
      <c r="L416" s="925"/>
    </row>
    <row r="417" spans="1:12" s="1" customFormat="1" x14ac:dyDescent="0.3">
      <c r="A417" s="13"/>
      <c r="B417" s="3"/>
      <c r="C417" s="3"/>
      <c r="D417" s="3"/>
      <c r="E417" s="2"/>
      <c r="L417" s="925"/>
    </row>
    <row r="418" spans="1:12" s="1" customFormat="1" x14ac:dyDescent="0.3">
      <c r="A418" s="13"/>
      <c r="B418" s="3"/>
      <c r="C418" s="3"/>
      <c r="D418" s="3"/>
      <c r="E418" s="2"/>
      <c r="L418" s="925"/>
    </row>
    <row r="419" spans="1:12" s="1" customFormat="1" x14ac:dyDescent="0.3">
      <c r="A419" s="13"/>
      <c r="B419" s="3"/>
      <c r="C419" s="3"/>
      <c r="D419" s="3"/>
      <c r="E419" s="2"/>
      <c r="L419" s="925"/>
    </row>
    <row r="420" spans="1:12" s="1" customFormat="1" x14ac:dyDescent="0.3">
      <c r="A420" s="13"/>
      <c r="B420" s="3"/>
      <c r="C420" s="3"/>
      <c r="D420" s="3"/>
      <c r="E420" s="2"/>
      <c r="L420" s="925"/>
    </row>
    <row r="421" spans="1:12" s="1" customFormat="1" x14ac:dyDescent="0.3">
      <c r="A421" s="13"/>
      <c r="B421" s="3"/>
      <c r="C421" s="3"/>
      <c r="D421" s="3"/>
      <c r="E421" s="2"/>
      <c r="L421" s="925"/>
    </row>
    <row r="422" spans="1:12" s="1" customFormat="1" x14ac:dyDescent="0.3">
      <c r="A422" s="13"/>
      <c r="B422" s="3"/>
      <c r="C422" s="3"/>
      <c r="D422" s="3"/>
      <c r="E422" s="2"/>
      <c r="L422" s="925"/>
    </row>
    <row r="423" spans="1:12" s="1" customFormat="1" x14ac:dyDescent="0.3">
      <c r="A423" s="13"/>
      <c r="B423" s="3"/>
      <c r="C423" s="3"/>
      <c r="D423" s="3"/>
      <c r="E423" s="2"/>
      <c r="L423" s="925"/>
    </row>
    <row r="424" spans="1:12" s="1" customFormat="1" x14ac:dyDescent="0.3">
      <c r="A424" s="13"/>
      <c r="B424" s="3"/>
      <c r="C424" s="3"/>
      <c r="D424" s="3"/>
      <c r="E424" s="2"/>
      <c r="L424" s="925"/>
    </row>
    <row r="425" spans="1:12" s="1" customFormat="1" x14ac:dyDescent="0.3">
      <c r="A425" s="13"/>
      <c r="B425" s="3"/>
      <c r="C425" s="3"/>
      <c r="D425" s="3"/>
      <c r="E425" s="2"/>
      <c r="L425" s="925"/>
    </row>
    <row r="426" spans="1:12" s="1" customFormat="1" x14ac:dyDescent="0.3">
      <c r="A426" s="13"/>
      <c r="B426" s="3"/>
      <c r="C426" s="3"/>
      <c r="D426" s="3"/>
      <c r="E426" s="2"/>
      <c r="L426" s="925"/>
    </row>
    <row r="427" spans="1:12" s="1" customFormat="1" x14ac:dyDescent="0.3">
      <c r="A427" s="13"/>
      <c r="B427" s="3"/>
      <c r="C427" s="3"/>
      <c r="D427" s="3"/>
      <c r="E427" s="2"/>
      <c r="L427" s="925"/>
    </row>
    <row r="428" spans="1:12" s="1" customFormat="1" x14ac:dyDescent="0.3">
      <c r="A428" s="13"/>
      <c r="B428" s="3"/>
      <c r="C428" s="3"/>
      <c r="D428" s="3"/>
      <c r="E428" s="2"/>
      <c r="L428" s="925"/>
    </row>
  </sheetData>
  <mergeCells count="4">
    <mergeCell ref="F6:H6"/>
    <mergeCell ref="K6:M6"/>
    <mergeCell ref="F44:H44"/>
    <mergeCell ref="K44:M44"/>
  </mergeCells>
  <pageMargins left="0" right="0" top="0.74803149606299213" bottom="0" header="0.31496062992125984" footer="0.31496062992125984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3FDCC"/>
    <pageSetUpPr fitToPage="1"/>
  </sheetPr>
  <dimension ref="A1:AI164"/>
  <sheetViews>
    <sheetView view="pageLayout" topLeftCell="A7" zoomScale="60" zoomScaleNormal="76" zoomScalePageLayoutView="60" workbookViewId="0">
      <selection activeCell="B24" sqref="B24"/>
    </sheetView>
  </sheetViews>
  <sheetFormatPr defaultRowHeight="26.25" x14ac:dyDescent="0.4"/>
  <cols>
    <col min="1" max="1" width="10.85546875" style="8" customWidth="1"/>
    <col min="2" max="2" width="13.7109375" style="789" customWidth="1"/>
    <col min="3" max="3" width="8.85546875" style="681"/>
    <col min="4" max="4" width="38.28515625" style="681" customWidth="1"/>
    <col min="5" max="5" width="14.5703125" style="790" customWidth="1"/>
    <col min="6" max="6" width="11.5703125" style="683" customWidth="1"/>
    <col min="7" max="7" width="12.28515625" style="683" customWidth="1"/>
    <col min="8" max="8" width="13.28515625" style="683" customWidth="1"/>
    <col min="9" max="9" width="16.7109375" style="788" customWidth="1"/>
    <col min="10" max="10" width="16.5703125" style="788" customWidth="1"/>
    <col min="11" max="11" width="17.140625" style="683" customWidth="1"/>
    <col min="12" max="12" width="16.28515625" style="684" customWidth="1"/>
    <col min="13" max="13" width="13.85546875" style="421" customWidth="1"/>
    <col min="14" max="14" width="13.28515625" style="421" customWidth="1"/>
    <col min="15" max="15" width="13.140625" style="421" customWidth="1"/>
    <col min="16" max="16" width="13.7109375" style="421" customWidth="1"/>
    <col min="17" max="17" width="12.28515625" style="421" customWidth="1"/>
    <col min="18" max="18" width="11.28515625" customWidth="1"/>
    <col min="19" max="19" width="11.85546875" customWidth="1"/>
    <col min="20" max="20" width="15.28515625" customWidth="1"/>
    <col min="21" max="21" width="13" customWidth="1"/>
    <col min="22" max="22" width="16.85546875" customWidth="1"/>
    <col min="23" max="28" width="7.7109375" customWidth="1"/>
    <col min="29" max="29" width="9.140625" customWidth="1"/>
    <col min="30" max="30" width="8.28515625" customWidth="1"/>
    <col min="31" max="31" width="7.7109375" customWidth="1"/>
    <col min="32" max="32" width="12.140625" customWidth="1"/>
  </cols>
  <sheetData>
    <row r="1" spans="1:17" s="59" customFormat="1" x14ac:dyDescent="0.4">
      <c r="A1" s="13"/>
      <c r="B1" s="681"/>
      <c r="C1" s="681"/>
      <c r="D1" s="681"/>
      <c r="E1" s="682"/>
      <c r="F1" s="683"/>
      <c r="G1" s="683"/>
      <c r="H1" s="683"/>
      <c r="I1" s="683"/>
      <c r="J1" s="683"/>
      <c r="K1" s="683"/>
      <c r="L1" s="684"/>
      <c r="M1" s="421"/>
      <c r="N1" s="421"/>
      <c r="Q1" s="1098" t="s">
        <v>110</v>
      </c>
    </row>
    <row r="2" spans="1:17" s="59" customFormat="1" x14ac:dyDescent="0.4">
      <c r="A2" s="13"/>
      <c r="B2" s="681"/>
      <c r="C2" s="681"/>
      <c r="D2" s="681"/>
      <c r="E2" s="682"/>
      <c r="F2" s="683"/>
      <c r="G2" s="683"/>
      <c r="H2" s="683"/>
      <c r="I2" s="683"/>
      <c r="J2" s="683"/>
      <c r="K2" s="683"/>
      <c r="L2" s="684"/>
      <c r="M2" s="421"/>
      <c r="N2" s="421"/>
      <c r="Q2" s="1096" t="s">
        <v>131</v>
      </c>
    </row>
    <row r="3" spans="1:17" s="59" customFormat="1" x14ac:dyDescent="0.4">
      <c r="A3" s="13"/>
      <c r="B3" s="681"/>
      <c r="C3" s="681"/>
      <c r="D3" s="681"/>
      <c r="E3" s="682"/>
      <c r="F3" s="683"/>
      <c r="G3" s="683"/>
      <c r="H3" s="683"/>
      <c r="I3" s="683"/>
      <c r="J3" s="683"/>
      <c r="K3" s="683"/>
      <c r="L3" s="684"/>
      <c r="M3" s="421"/>
      <c r="N3" s="421"/>
      <c r="P3" s="1097"/>
      <c r="Q3" s="1096" t="s">
        <v>147</v>
      </c>
    </row>
    <row r="4" spans="1:17" s="59" customFormat="1" x14ac:dyDescent="0.4">
      <c r="A4" s="13"/>
      <c r="B4" s="681"/>
      <c r="C4" s="681"/>
      <c r="D4" s="681"/>
      <c r="E4" s="682"/>
      <c r="F4" s="683"/>
      <c r="G4" s="683"/>
      <c r="H4" s="683"/>
      <c r="I4" s="683"/>
      <c r="J4" s="683"/>
      <c r="K4" s="683"/>
      <c r="L4" s="684"/>
      <c r="M4" s="421"/>
      <c r="N4" s="421"/>
      <c r="Q4" s="1099"/>
    </row>
    <row r="5" spans="1:17" s="59" customFormat="1" ht="27" thickBot="1" x14ac:dyDescent="0.45">
      <c r="A5" s="13"/>
      <c r="B5" s="681"/>
      <c r="C5" s="681"/>
      <c r="D5" s="685"/>
      <c r="E5" s="686"/>
      <c r="F5" s="683"/>
      <c r="G5" s="683"/>
      <c r="H5" s="687"/>
      <c r="I5" s="687"/>
      <c r="J5" s="683"/>
      <c r="K5" s="683"/>
      <c r="L5" s="684"/>
      <c r="M5" s="421"/>
      <c r="N5" s="421"/>
      <c r="O5" s="421"/>
      <c r="P5" s="421"/>
      <c r="Q5" s="421"/>
    </row>
    <row r="6" spans="1:17" ht="27" thickBot="1" x14ac:dyDescent="0.45">
      <c r="A6" s="1162"/>
      <c r="B6" s="785" t="s">
        <v>74</v>
      </c>
      <c r="C6" s="786"/>
      <c r="D6" s="786"/>
      <c r="E6" s="776" t="s">
        <v>4</v>
      </c>
      <c r="F6" s="1202" t="s">
        <v>9</v>
      </c>
      <c r="G6" s="1203"/>
      <c r="H6" s="1204"/>
      <c r="I6" s="1164" t="s">
        <v>10</v>
      </c>
      <c r="J6" s="762"/>
      <c r="K6" s="1202" t="s">
        <v>16</v>
      </c>
      <c r="L6" s="1203"/>
      <c r="M6" s="1204"/>
      <c r="N6" s="1165"/>
      <c r="O6" s="777" t="s">
        <v>73</v>
      </c>
      <c r="P6" s="1166"/>
      <c r="Q6" s="1167"/>
    </row>
    <row r="7" spans="1:17" ht="27" thickBot="1" x14ac:dyDescent="0.45">
      <c r="A7" s="1162"/>
      <c r="B7" s="1164" t="s">
        <v>21</v>
      </c>
      <c r="C7" s="777"/>
      <c r="D7" s="765"/>
      <c r="E7" s="1168" t="s">
        <v>5</v>
      </c>
      <c r="F7" s="1169" t="s">
        <v>6</v>
      </c>
      <c r="G7" s="1164" t="s">
        <v>7</v>
      </c>
      <c r="H7" s="762" t="s">
        <v>8</v>
      </c>
      <c r="I7" s="1168" t="s">
        <v>11</v>
      </c>
      <c r="J7" s="1170"/>
      <c r="K7" s="1168" t="s">
        <v>17</v>
      </c>
      <c r="L7" s="1171" t="s">
        <v>63</v>
      </c>
      <c r="M7" s="1172" t="s">
        <v>64</v>
      </c>
      <c r="N7" s="1173" t="s">
        <v>65</v>
      </c>
      <c r="O7" s="1174" t="s">
        <v>67</v>
      </c>
      <c r="P7" s="1175" t="s">
        <v>66</v>
      </c>
      <c r="Q7" s="1176" t="s">
        <v>68</v>
      </c>
    </row>
    <row r="8" spans="1:17" ht="27" thickBot="1" x14ac:dyDescent="0.45">
      <c r="A8" s="406"/>
      <c r="B8" s="422" t="s">
        <v>2</v>
      </c>
      <c r="C8" s="351"/>
      <c r="D8" s="352"/>
      <c r="E8" s="688"/>
      <c r="F8" s="689"/>
      <c r="G8" s="689"/>
      <c r="H8" s="689"/>
      <c r="I8" s="690"/>
      <c r="J8" s="691"/>
      <c r="K8" s="690"/>
      <c r="L8" s="1177"/>
      <c r="M8" s="1178"/>
      <c r="N8" s="721"/>
      <c r="O8" s="722"/>
      <c r="P8" s="722"/>
      <c r="Q8" s="723"/>
    </row>
    <row r="9" spans="1:17" x14ac:dyDescent="0.4">
      <c r="A9" s="298">
        <v>91</v>
      </c>
      <c r="B9" s="692" t="s">
        <v>139</v>
      </c>
      <c r="C9" s="368"/>
      <c r="D9" s="369"/>
      <c r="E9" s="693">
        <v>140</v>
      </c>
      <c r="F9" s="694">
        <v>6.37</v>
      </c>
      <c r="G9" s="695">
        <v>7.91</v>
      </c>
      <c r="H9" s="696">
        <v>24.25</v>
      </c>
      <c r="I9" s="693">
        <v>122</v>
      </c>
      <c r="J9" s="697"/>
      <c r="K9" s="698">
        <v>0.3</v>
      </c>
      <c r="L9" s="699">
        <v>6.8000000000000005E-2</v>
      </c>
      <c r="M9" s="1179">
        <v>95.75</v>
      </c>
      <c r="N9" s="1180">
        <v>195.06</v>
      </c>
      <c r="O9" s="1181">
        <v>1.24</v>
      </c>
      <c r="P9" s="1181">
        <v>76.7</v>
      </c>
      <c r="Q9" s="1182">
        <v>1.0029999999999999</v>
      </c>
    </row>
    <row r="10" spans="1:17" x14ac:dyDescent="0.4">
      <c r="A10" s="298">
        <v>248</v>
      </c>
      <c r="B10" s="692" t="s">
        <v>140</v>
      </c>
      <c r="C10" s="369"/>
      <c r="D10" s="700"/>
      <c r="E10" s="693">
        <v>180</v>
      </c>
      <c r="F10" s="701">
        <v>2.65</v>
      </c>
      <c r="G10" s="702">
        <v>1.79</v>
      </c>
      <c r="H10" s="703">
        <v>18.829999999999998</v>
      </c>
      <c r="I10" s="704">
        <v>88</v>
      </c>
      <c r="J10" s="697"/>
      <c r="K10" s="698">
        <v>0.34</v>
      </c>
      <c r="L10" s="705">
        <v>0.02</v>
      </c>
      <c r="M10" s="744">
        <v>9</v>
      </c>
      <c r="N10" s="1180">
        <v>115.9</v>
      </c>
      <c r="O10" s="1181">
        <v>1.6</v>
      </c>
      <c r="P10" s="1181">
        <v>77.900000000000006</v>
      </c>
      <c r="Q10" s="1182">
        <v>7.0000000000000007E-2</v>
      </c>
    </row>
    <row r="11" spans="1:17" s="62" customFormat="1" x14ac:dyDescent="0.4">
      <c r="A11" s="99">
        <v>1</v>
      </c>
      <c r="B11" s="362" t="s">
        <v>49</v>
      </c>
      <c r="C11" s="363"/>
      <c r="D11" s="363"/>
      <c r="E11" s="706" t="s">
        <v>48</v>
      </c>
      <c r="F11" s="694">
        <v>1.53</v>
      </c>
      <c r="G11" s="695">
        <v>6.93</v>
      </c>
      <c r="H11" s="696">
        <v>10.32</v>
      </c>
      <c r="I11" s="693">
        <v>56.54</v>
      </c>
      <c r="J11" s="697"/>
      <c r="K11" s="693"/>
      <c r="L11" s="743">
        <v>3.1E-2</v>
      </c>
      <c r="M11" s="744">
        <v>25</v>
      </c>
      <c r="N11" s="741">
        <v>5.81</v>
      </c>
      <c r="O11" s="743">
        <v>6.18</v>
      </c>
      <c r="P11" s="743">
        <v>18.18</v>
      </c>
      <c r="Q11" s="744">
        <v>0.38700000000000001</v>
      </c>
    </row>
    <row r="12" spans="1:17" ht="27" thickBot="1" x14ac:dyDescent="0.45">
      <c r="A12" s="298"/>
      <c r="B12" s="692"/>
      <c r="C12" s="369"/>
      <c r="D12" s="700"/>
      <c r="E12" s="704"/>
      <c r="F12" s="701"/>
      <c r="G12" s="702"/>
      <c r="H12" s="703"/>
      <c r="I12" s="704"/>
      <c r="J12" s="697"/>
      <c r="K12" s="698"/>
      <c r="L12" s="707"/>
      <c r="M12" s="708"/>
      <c r="N12" s="709"/>
      <c r="O12" s="710"/>
      <c r="P12" s="710"/>
      <c r="Q12" s="711"/>
    </row>
    <row r="13" spans="1:17" ht="27" thickBot="1" x14ac:dyDescent="0.45">
      <c r="A13" s="298"/>
      <c r="B13" s="352"/>
      <c r="C13" s="352"/>
      <c r="D13" s="352" t="s">
        <v>12</v>
      </c>
      <c r="E13" s="712">
        <f>E11+E10+E9</f>
        <v>345</v>
      </c>
      <c r="F13" s="371">
        <f>F12+F11+F10+F9</f>
        <v>10.55</v>
      </c>
      <c r="G13" s="371">
        <f>G12+G11+G10+G9</f>
        <v>16.63</v>
      </c>
      <c r="H13" s="371">
        <f>H12+H11+H10+H9</f>
        <v>53.4</v>
      </c>
      <c r="I13" s="392">
        <v>280</v>
      </c>
      <c r="J13" s="713">
        <v>0.2</v>
      </c>
      <c r="K13" s="714">
        <f>K12+K11+K10+K9</f>
        <v>0.64</v>
      </c>
      <c r="L13" s="715">
        <f>L9+L10+L11</f>
        <v>0.11900000000000001</v>
      </c>
      <c r="M13" s="716">
        <f>SUM(M9:M11)</f>
        <v>129.75</v>
      </c>
      <c r="N13" s="717">
        <f>N9+N10+N11</f>
        <v>316.77000000000004</v>
      </c>
      <c r="O13" s="715">
        <f>O9+O10+O11</f>
        <v>9.02</v>
      </c>
      <c r="P13" s="715">
        <f t="shared" ref="P13:Q13" si="0">P12+P11+P9</f>
        <v>94.88</v>
      </c>
      <c r="Q13" s="392">
        <f t="shared" si="0"/>
        <v>1.39</v>
      </c>
    </row>
    <row r="14" spans="1:17" ht="27" thickBot="1" x14ac:dyDescent="0.45">
      <c r="A14" s="99"/>
      <c r="B14" s="422" t="s">
        <v>22</v>
      </c>
      <c r="C14" s="352"/>
      <c r="D14" s="352"/>
      <c r="E14" s="688"/>
      <c r="F14" s="718"/>
      <c r="G14" s="718"/>
      <c r="H14" s="718"/>
      <c r="I14" s="688"/>
      <c r="J14" s="691"/>
      <c r="K14" s="688"/>
      <c r="L14" s="719"/>
      <c r="M14" s="720"/>
      <c r="N14" s="721"/>
      <c r="O14" s="722"/>
      <c r="P14" s="722"/>
      <c r="Q14" s="723"/>
    </row>
    <row r="15" spans="1:17" s="62" customFormat="1" ht="27" thickBot="1" x14ac:dyDescent="0.45">
      <c r="A15" s="904">
        <v>418</v>
      </c>
      <c r="B15" s="724" t="s">
        <v>24</v>
      </c>
      <c r="C15" s="724"/>
      <c r="D15" s="724"/>
      <c r="E15" s="725">
        <v>100</v>
      </c>
      <c r="F15" s="726">
        <v>0.14000000000000001</v>
      </c>
      <c r="G15" s="722"/>
      <c r="H15" s="727">
        <v>11.4</v>
      </c>
      <c r="I15" s="728">
        <v>70</v>
      </c>
      <c r="J15" s="729"/>
      <c r="K15" s="728">
        <v>2</v>
      </c>
      <c r="L15" s="710">
        <v>0.04</v>
      </c>
      <c r="M15" s="711"/>
      <c r="N15" s="943">
        <v>40</v>
      </c>
      <c r="O15" s="710">
        <v>4</v>
      </c>
      <c r="P15" s="710">
        <v>18</v>
      </c>
      <c r="Q15" s="711">
        <v>0.2</v>
      </c>
    </row>
    <row r="16" spans="1:17" ht="27" thickBot="1" x14ac:dyDescent="0.45">
      <c r="A16" s="99"/>
      <c r="B16" s="352"/>
      <c r="C16" s="352"/>
      <c r="D16" s="352" t="s">
        <v>12</v>
      </c>
      <c r="E16" s="688">
        <v>100</v>
      </c>
      <c r="F16" s="371">
        <f>F15</f>
        <v>0.14000000000000001</v>
      </c>
      <c r="G16" s="371"/>
      <c r="H16" s="730">
        <f>H15</f>
        <v>11.4</v>
      </c>
      <c r="I16" s="731">
        <f>I15</f>
        <v>70</v>
      </c>
      <c r="J16" s="713">
        <v>0.05</v>
      </c>
      <c r="K16" s="731">
        <f>K15</f>
        <v>2</v>
      </c>
      <c r="L16" s="732">
        <f t="shared" ref="L16:Q16" si="1">L15</f>
        <v>0.04</v>
      </c>
      <c r="M16" s="733">
        <f t="shared" si="1"/>
        <v>0</v>
      </c>
      <c r="N16" s="732">
        <f t="shared" si="1"/>
        <v>40</v>
      </c>
      <c r="O16" s="732">
        <f t="shared" si="1"/>
        <v>4</v>
      </c>
      <c r="P16" s="732">
        <f t="shared" si="1"/>
        <v>18</v>
      </c>
      <c r="Q16" s="731">
        <f t="shared" si="1"/>
        <v>0.2</v>
      </c>
    </row>
    <row r="17" spans="1:35" ht="27" thickBot="1" x14ac:dyDescent="0.45">
      <c r="A17" s="99"/>
      <c r="B17" s="422" t="s">
        <v>0</v>
      </c>
      <c r="C17" s="351"/>
      <c r="D17" s="352"/>
      <c r="E17" s="688"/>
      <c r="F17" s="718"/>
      <c r="G17" s="718"/>
      <c r="H17" s="718"/>
      <c r="I17" s="688"/>
      <c r="J17" s="714"/>
      <c r="K17" s="688"/>
      <c r="L17" s="721"/>
      <c r="M17" s="734"/>
      <c r="N17" s="721"/>
      <c r="O17" s="722"/>
      <c r="P17" s="722"/>
      <c r="Q17" s="723"/>
    </row>
    <row r="18" spans="1:35" x14ac:dyDescent="0.4">
      <c r="A18" s="298">
        <v>7</v>
      </c>
      <c r="B18" s="692" t="s">
        <v>141</v>
      </c>
      <c r="C18" s="368"/>
      <c r="D18" s="369"/>
      <c r="E18" s="693">
        <v>30</v>
      </c>
      <c r="F18" s="694">
        <v>0.28899999999999998</v>
      </c>
      <c r="G18" s="695">
        <v>1.84</v>
      </c>
      <c r="H18" s="696">
        <v>0.92</v>
      </c>
      <c r="I18" s="693">
        <v>21.41</v>
      </c>
      <c r="J18" s="735"/>
      <c r="K18" s="736">
        <v>8.56</v>
      </c>
      <c r="L18" s="737">
        <v>1.38E-2</v>
      </c>
      <c r="M18" s="738">
        <v>66</v>
      </c>
      <c r="N18" s="737">
        <v>5.6</v>
      </c>
      <c r="O18" s="739">
        <v>0.87</v>
      </c>
      <c r="P18" s="739">
        <v>10.38</v>
      </c>
      <c r="Q18" s="740">
        <v>0.22</v>
      </c>
    </row>
    <row r="19" spans="1:35" x14ac:dyDescent="0.4">
      <c r="A19" s="298">
        <v>34</v>
      </c>
      <c r="B19" s="692" t="s">
        <v>142</v>
      </c>
      <c r="C19" s="368"/>
      <c r="D19" s="369"/>
      <c r="E19" s="693">
        <v>150</v>
      </c>
      <c r="F19" s="694">
        <v>3.91</v>
      </c>
      <c r="G19" s="695">
        <v>3.16</v>
      </c>
      <c r="H19" s="696">
        <v>6.02</v>
      </c>
      <c r="I19" s="693">
        <v>80.849999999999994</v>
      </c>
      <c r="J19" s="735"/>
      <c r="K19" s="693">
        <v>5.48</v>
      </c>
      <c r="L19" s="741">
        <v>0.11600000000000001</v>
      </c>
      <c r="M19" s="742"/>
      <c r="N19" s="741">
        <v>22.84</v>
      </c>
      <c r="O19" s="743">
        <v>1.18</v>
      </c>
      <c r="P19" s="743">
        <v>52.3</v>
      </c>
      <c r="Q19" s="744">
        <v>1.21</v>
      </c>
    </row>
    <row r="20" spans="1:35" s="59" customFormat="1" x14ac:dyDescent="0.4">
      <c r="A20" s="298">
        <v>162</v>
      </c>
      <c r="B20" s="692" t="s">
        <v>143</v>
      </c>
      <c r="C20" s="368"/>
      <c r="D20" s="369"/>
      <c r="E20" s="693">
        <v>50</v>
      </c>
      <c r="F20" s="745">
        <v>3.93</v>
      </c>
      <c r="G20" s="746">
        <v>2.27</v>
      </c>
      <c r="H20" s="696">
        <v>1.6</v>
      </c>
      <c r="I20" s="693">
        <v>58.75</v>
      </c>
      <c r="J20" s="735"/>
      <c r="K20" s="693">
        <v>0.18</v>
      </c>
      <c r="L20" s="741">
        <v>0.12</v>
      </c>
      <c r="M20" s="742">
        <v>122.25</v>
      </c>
      <c r="N20" s="741">
        <v>90.3</v>
      </c>
      <c r="O20" s="743">
        <v>1.05</v>
      </c>
      <c r="P20" s="743">
        <v>104.45</v>
      </c>
      <c r="Q20" s="744">
        <v>0.73</v>
      </c>
    </row>
    <row r="21" spans="1:35" x14ac:dyDescent="0.4">
      <c r="A21" s="298">
        <v>192</v>
      </c>
      <c r="B21" s="692" t="s">
        <v>144</v>
      </c>
      <c r="C21" s="368"/>
      <c r="D21" s="369"/>
      <c r="E21" s="693">
        <v>110</v>
      </c>
      <c r="F21" s="745">
        <v>1.67</v>
      </c>
      <c r="G21" s="746">
        <v>3.71</v>
      </c>
      <c r="H21" s="696">
        <v>18.899999999999999</v>
      </c>
      <c r="I21" s="693">
        <v>120.99</v>
      </c>
      <c r="J21" s="735"/>
      <c r="K21" s="693"/>
      <c r="L21" s="741">
        <v>0.11700000000000001</v>
      </c>
      <c r="M21" s="742">
        <v>98</v>
      </c>
      <c r="N21" s="741">
        <v>1.85</v>
      </c>
      <c r="O21" s="743">
        <v>0.08</v>
      </c>
      <c r="P21" s="743">
        <v>40.6</v>
      </c>
      <c r="Q21" s="744">
        <v>0.35</v>
      </c>
    </row>
    <row r="22" spans="1:35" x14ac:dyDescent="0.4">
      <c r="A22" s="298">
        <v>234</v>
      </c>
      <c r="B22" s="692" t="s">
        <v>169</v>
      </c>
      <c r="C22" s="369"/>
      <c r="D22" s="363"/>
      <c r="E22" s="693">
        <v>150</v>
      </c>
      <c r="F22" s="745">
        <v>0.33</v>
      </c>
      <c r="G22" s="695">
        <v>0.02</v>
      </c>
      <c r="H22" s="696">
        <v>13.83</v>
      </c>
      <c r="I22" s="693">
        <v>85</v>
      </c>
      <c r="J22" s="735"/>
      <c r="K22" s="693">
        <v>0.3</v>
      </c>
      <c r="L22" s="741">
        <v>1.5E-3</v>
      </c>
      <c r="M22" s="742"/>
      <c r="N22" s="741">
        <v>23.85</v>
      </c>
      <c r="O22" s="743">
        <v>2.5</v>
      </c>
      <c r="P22" s="743">
        <v>11.5</v>
      </c>
      <c r="Q22" s="744">
        <v>0.93</v>
      </c>
    </row>
    <row r="23" spans="1:35" s="62" customFormat="1" x14ac:dyDescent="0.4">
      <c r="A23" s="239" t="s">
        <v>69</v>
      </c>
      <c r="B23" s="782" t="s">
        <v>18</v>
      </c>
      <c r="C23" s="783"/>
      <c r="D23" s="700"/>
      <c r="E23" s="704">
        <v>40</v>
      </c>
      <c r="F23" s="701">
        <v>1.98</v>
      </c>
      <c r="G23" s="702">
        <v>0.36</v>
      </c>
      <c r="H23" s="703">
        <v>10.02</v>
      </c>
      <c r="I23" s="704">
        <v>52</v>
      </c>
      <c r="J23" s="735"/>
      <c r="K23" s="944"/>
      <c r="L23" s="743">
        <v>0.03</v>
      </c>
      <c r="M23" s="744"/>
      <c r="N23" s="741">
        <v>11.5</v>
      </c>
      <c r="O23" s="743">
        <v>5.4</v>
      </c>
      <c r="P23" s="743">
        <v>53</v>
      </c>
      <c r="Q23" s="744">
        <v>1.55</v>
      </c>
      <c r="S23" s="239"/>
      <c r="T23" s="132"/>
      <c r="U23" s="133"/>
      <c r="V23" s="110"/>
      <c r="W23" s="111"/>
      <c r="X23" s="112"/>
      <c r="Y23" s="113"/>
      <c r="Z23" s="114"/>
      <c r="AA23" s="111"/>
      <c r="AB23" s="129"/>
      <c r="AC23" s="183"/>
      <c r="AD23" s="240"/>
      <c r="AE23" s="241"/>
      <c r="AF23" s="260"/>
      <c r="AG23" s="240"/>
      <c r="AH23" s="240"/>
      <c r="AI23" s="241"/>
    </row>
    <row r="24" spans="1:35" s="62" customFormat="1" ht="27" thickBot="1" x14ac:dyDescent="0.45">
      <c r="A24" s="239" t="s">
        <v>69</v>
      </c>
      <c r="B24" s="782" t="s">
        <v>31</v>
      </c>
      <c r="C24" s="365"/>
      <c r="D24" s="700"/>
      <c r="E24" s="704">
        <v>30</v>
      </c>
      <c r="F24" s="701">
        <v>2.37</v>
      </c>
      <c r="G24" s="702">
        <v>0.3</v>
      </c>
      <c r="H24" s="703">
        <v>14.49</v>
      </c>
      <c r="I24" s="704">
        <v>71</v>
      </c>
      <c r="J24" s="735"/>
      <c r="K24" s="945"/>
      <c r="L24" s="946"/>
      <c r="M24" s="708"/>
      <c r="N24" s="947">
        <v>6.9</v>
      </c>
      <c r="O24" s="946">
        <v>7.6</v>
      </c>
      <c r="P24" s="946">
        <v>14.1</v>
      </c>
      <c r="Q24" s="708">
        <v>0.33</v>
      </c>
      <c r="S24" s="239"/>
      <c r="T24" s="132"/>
      <c r="U24" s="135"/>
      <c r="V24" s="110"/>
      <c r="W24" s="111"/>
      <c r="X24" s="112"/>
      <c r="Y24" s="113"/>
      <c r="Z24" s="114"/>
      <c r="AA24" s="111"/>
      <c r="AB24" s="129"/>
      <c r="AC24" s="340"/>
      <c r="AD24" s="242"/>
      <c r="AE24" s="248"/>
      <c r="AF24" s="265"/>
      <c r="AG24" s="242"/>
      <c r="AH24" s="242"/>
      <c r="AI24" s="248"/>
    </row>
    <row r="25" spans="1:35" ht="27" thickBot="1" x14ac:dyDescent="0.45">
      <c r="A25" s="298"/>
      <c r="B25" s="352"/>
      <c r="C25" s="352"/>
      <c r="D25" s="352" t="s">
        <v>12</v>
      </c>
      <c r="E25" s="688">
        <f>E24+E23+E22+E21+E20+E19+E18</f>
        <v>560</v>
      </c>
      <c r="F25" s="371">
        <f>SUM(F18:F24)</f>
        <v>14.478999999999999</v>
      </c>
      <c r="G25" s="371">
        <f>SUM(G18:G24)</f>
        <v>11.66</v>
      </c>
      <c r="H25" s="371">
        <f>SUM(H18:H24)</f>
        <v>65.779999999999987</v>
      </c>
      <c r="I25" s="392">
        <f>SUM(I18:I24)</f>
        <v>490</v>
      </c>
      <c r="J25" s="713">
        <v>0.35</v>
      </c>
      <c r="K25" s="392">
        <f>SUM(K18:K24)</f>
        <v>14.520000000000001</v>
      </c>
      <c r="L25" s="715">
        <f t="shared" ref="L25:Q25" si="2">SUM(L19:L24)</f>
        <v>0.38449999999999995</v>
      </c>
      <c r="M25" s="717">
        <f>SUM(M18:M24)</f>
        <v>286.25</v>
      </c>
      <c r="N25" s="715">
        <f>N18+N19+N20+N21+N22+N23+N24</f>
        <v>162.84</v>
      </c>
      <c r="O25" s="715">
        <f>O18+O19+O20+O21+O22+O23+O24</f>
        <v>18.68</v>
      </c>
      <c r="P25" s="715">
        <f t="shared" si="2"/>
        <v>275.95000000000005</v>
      </c>
      <c r="Q25" s="392">
        <f t="shared" si="2"/>
        <v>5.1000000000000005</v>
      </c>
    </row>
    <row r="26" spans="1:35" ht="27" thickBot="1" x14ac:dyDescent="0.45">
      <c r="A26" s="99"/>
      <c r="B26" s="422" t="s">
        <v>1</v>
      </c>
      <c r="C26" s="351"/>
      <c r="D26" s="352"/>
      <c r="E26" s="688"/>
      <c r="F26" s="718"/>
      <c r="G26" s="718"/>
      <c r="H26" s="718"/>
      <c r="I26" s="688"/>
      <c r="J26" s="714"/>
      <c r="K26" s="688"/>
      <c r="L26" s="721"/>
      <c r="M26" s="734"/>
      <c r="N26" s="721"/>
      <c r="O26" s="722"/>
      <c r="P26" s="722"/>
      <c r="Q26" s="723"/>
    </row>
    <row r="27" spans="1:35" s="62" customFormat="1" x14ac:dyDescent="0.4">
      <c r="A27" s="22">
        <v>255</v>
      </c>
      <c r="B27" s="948" t="s">
        <v>33</v>
      </c>
      <c r="C27" s="949"/>
      <c r="D27" s="950"/>
      <c r="E27" s="951">
        <v>150</v>
      </c>
      <c r="F27" s="952">
        <v>4.5</v>
      </c>
      <c r="G27" s="739">
        <v>4.08</v>
      </c>
      <c r="H27" s="953">
        <v>7.58</v>
      </c>
      <c r="I27" s="951">
        <v>85</v>
      </c>
      <c r="J27" s="954"/>
      <c r="K27" s="740">
        <v>2.0499999999999998</v>
      </c>
      <c r="L27" s="737">
        <v>0.06</v>
      </c>
      <c r="M27" s="738">
        <v>32</v>
      </c>
      <c r="N27" s="737">
        <v>189.6</v>
      </c>
      <c r="O27" s="739">
        <v>22.1</v>
      </c>
      <c r="P27" s="739">
        <v>142.19999999999999</v>
      </c>
      <c r="Q27" s="740">
        <v>0.16</v>
      </c>
    </row>
    <row r="28" spans="1:35" s="62" customFormat="1" ht="27" thickBot="1" x14ac:dyDescent="0.45">
      <c r="A28" s="22">
        <v>274</v>
      </c>
      <c r="B28" s="955" t="s">
        <v>40</v>
      </c>
      <c r="C28" s="956"/>
      <c r="D28" s="957"/>
      <c r="E28" s="958">
        <v>50</v>
      </c>
      <c r="F28" s="959">
        <v>3.64</v>
      </c>
      <c r="G28" s="743">
        <v>4.26</v>
      </c>
      <c r="H28" s="960">
        <v>22.96</v>
      </c>
      <c r="I28" s="958">
        <v>124.91</v>
      </c>
      <c r="J28" s="954"/>
      <c r="K28" s="744"/>
      <c r="L28" s="943">
        <v>0.06</v>
      </c>
      <c r="M28" s="961">
        <v>2</v>
      </c>
      <c r="N28" s="943">
        <v>9.9</v>
      </c>
      <c r="O28" s="710">
        <v>13.7</v>
      </c>
      <c r="P28" s="710">
        <v>35</v>
      </c>
      <c r="Q28" s="711">
        <v>0.66</v>
      </c>
    </row>
    <row r="29" spans="1:35" ht="27" thickBot="1" x14ac:dyDescent="0.45">
      <c r="A29" s="391"/>
      <c r="B29" s="358"/>
      <c r="C29" s="358"/>
      <c r="D29" s="351" t="s">
        <v>12</v>
      </c>
      <c r="E29" s="392">
        <f>E28+E27</f>
        <v>200</v>
      </c>
      <c r="F29" s="371">
        <f>SUM(F27:F28)</f>
        <v>8.14</v>
      </c>
      <c r="G29" s="371">
        <f>SUM(G27:G28)</f>
        <v>8.34</v>
      </c>
      <c r="H29" s="371">
        <f>SUM(H27:H28)</f>
        <v>30.54</v>
      </c>
      <c r="I29" s="392">
        <f>SUM(I27:I28)</f>
        <v>209.91</v>
      </c>
      <c r="J29" s="465">
        <v>0.15</v>
      </c>
      <c r="K29" s="392">
        <f t="shared" ref="K29:Q29" si="3">SUM(K27:K28)</f>
        <v>2.0499999999999998</v>
      </c>
      <c r="L29" s="747">
        <f t="shared" si="3"/>
        <v>0.12</v>
      </c>
      <c r="M29" s="748">
        <f t="shared" si="3"/>
        <v>34</v>
      </c>
      <c r="N29" s="747">
        <f t="shared" si="3"/>
        <v>199.5</v>
      </c>
      <c r="O29" s="747">
        <f t="shared" si="3"/>
        <v>35.799999999999997</v>
      </c>
      <c r="P29" s="747">
        <f t="shared" si="3"/>
        <v>177.2</v>
      </c>
      <c r="Q29" s="749">
        <f t="shared" si="3"/>
        <v>0.82000000000000006</v>
      </c>
    </row>
    <row r="30" spans="1:35" ht="27" thickBot="1" x14ac:dyDescent="0.45">
      <c r="A30" s="99"/>
      <c r="B30" s="422" t="s">
        <v>26</v>
      </c>
      <c r="C30" s="351"/>
      <c r="D30" s="352"/>
      <c r="E30" s="688"/>
      <c r="F30" s="718"/>
      <c r="G30" s="718"/>
      <c r="H30" s="718"/>
      <c r="I30" s="688"/>
      <c r="J30" s="714"/>
      <c r="K30" s="688"/>
      <c r="L30" s="721"/>
      <c r="M30" s="734"/>
      <c r="N30" s="721"/>
      <c r="O30" s="722"/>
      <c r="P30" s="722"/>
      <c r="Q30" s="723"/>
    </row>
    <row r="31" spans="1:35" x14ac:dyDescent="0.4">
      <c r="A31" s="298">
        <v>129</v>
      </c>
      <c r="B31" s="750" t="s">
        <v>145</v>
      </c>
      <c r="C31" s="369"/>
      <c r="D31" s="363"/>
      <c r="E31" s="693">
        <v>110</v>
      </c>
      <c r="F31" s="694">
        <v>3.4</v>
      </c>
      <c r="G31" s="695">
        <v>6.1</v>
      </c>
      <c r="H31" s="696">
        <v>0.75</v>
      </c>
      <c r="I31" s="693">
        <v>123.7</v>
      </c>
      <c r="J31" s="735"/>
      <c r="K31" s="693"/>
      <c r="L31" s="737">
        <v>0.09</v>
      </c>
      <c r="M31" s="738">
        <v>4</v>
      </c>
      <c r="N31" s="737">
        <v>11.6</v>
      </c>
      <c r="O31" s="739">
        <v>8.8000000000000007</v>
      </c>
      <c r="P31" s="739">
        <v>71.2</v>
      </c>
      <c r="Q31" s="740">
        <v>0.39</v>
      </c>
    </row>
    <row r="32" spans="1:35" x14ac:dyDescent="0.4">
      <c r="A32" s="298">
        <v>224</v>
      </c>
      <c r="B32" s="750" t="s">
        <v>146</v>
      </c>
      <c r="C32" s="369"/>
      <c r="D32" s="363"/>
      <c r="E32" s="693">
        <v>40</v>
      </c>
      <c r="F32" s="694">
        <v>2.1</v>
      </c>
      <c r="G32" s="695">
        <v>3.71</v>
      </c>
      <c r="H32" s="696">
        <v>9.49</v>
      </c>
      <c r="I32" s="693">
        <v>79.66</v>
      </c>
      <c r="J32" s="735"/>
      <c r="K32" s="693">
        <v>19.37</v>
      </c>
      <c r="L32" s="737">
        <v>0.03</v>
      </c>
      <c r="M32" s="738"/>
      <c r="N32" s="737">
        <v>55.8</v>
      </c>
      <c r="O32" s="739">
        <v>1.7</v>
      </c>
      <c r="P32" s="739">
        <v>40.22</v>
      </c>
      <c r="Q32" s="740">
        <v>0.75</v>
      </c>
    </row>
    <row r="33" spans="1:24" x14ac:dyDescent="0.4">
      <c r="A33" s="298">
        <v>260</v>
      </c>
      <c r="B33" s="692" t="s">
        <v>27</v>
      </c>
      <c r="C33" s="369"/>
      <c r="D33" s="363"/>
      <c r="E33" s="693">
        <v>150</v>
      </c>
      <c r="F33" s="694">
        <v>7.0000000000000007E-2</v>
      </c>
      <c r="G33" s="695">
        <v>0.01</v>
      </c>
      <c r="H33" s="696">
        <v>7.1</v>
      </c>
      <c r="I33" s="693">
        <v>29</v>
      </c>
      <c r="J33" s="735"/>
      <c r="K33" s="693">
        <v>1.42</v>
      </c>
      <c r="L33" s="737"/>
      <c r="M33" s="738"/>
      <c r="N33" s="737">
        <v>9.4</v>
      </c>
      <c r="O33" s="739">
        <v>0.3</v>
      </c>
      <c r="P33" s="739">
        <v>2.4</v>
      </c>
      <c r="Q33" s="740">
        <v>0.21</v>
      </c>
    </row>
    <row r="34" spans="1:24" s="62" customFormat="1" ht="27" thickBot="1" x14ac:dyDescent="0.45">
      <c r="A34" s="298">
        <v>386</v>
      </c>
      <c r="B34" s="692" t="s">
        <v>47</v>
      </c>
      <c r="C34" s="369"/>
      <c r="D34" s="700"/>
      <c r="E34" s="704">
        <v>60</v>
      </c>
      <c r="F34" s="701">
        <v>0.75</v>
      </c>
      <c r="G34" s="702">
        <v>0.25</v>
      </c>
      <c r="H34" s="703">
        <v>10.050000000000001</v>
      </c>
      <c r="I34" s="704">
        <v>47.5</v>
      </c>
      <c r="J34" s="735"/>
      <c r="K34" s="693">
        <v>5</v>
      </c>
      <c r="L34" s="943">
        <v>1.6500000000000001E-2</v>
      </c>
      <c r="M34" s="961"/>
      <c r="N34" s="943">
        <v>8.8000000000000007</v>
      </c>
      <c r="O34" s="710">
        <v>0.65</v>
      </c>
      <c r="P34" s="710">
        <v>6.05</v>
      </c>
      <c r="Q34" s="711">
        <v>0.81</v>
      </c>
      <c r="U34" s="62" t="s">
        <v>53</v>
      </c>
    </row>
    <row r="35" spans="1:24" s="62" customFormat="1" ht="27" thickBot="1" x14ac:dyDescent="0.45">
      <c r="A35" s="123" t="s">
        <v>69</v>
      </c>
      <c r="B35" s="367" t="s">
        <v>28</v>
      </c>
      <c r="C35" s="369"/>
      <c r="D35" s="700"/>
      <c r="E35" s="704">
        <v>30</v>
      </c>
      <c r="F35" s="701">
        <v>2.37</v>
      </c>
      <c r="G35" s="702">
        <v>0.3</v>
      </c>
      <c r="H35" s="703">
        <v>14.49</v>
      </c>
      <c r="I35" s="704">
        <v>70.14</v>
      </c>
      <c r="J35" s="751"/>
      <c r="K35" s="693"/>
      <c r="L35" s="943"/>
      <c r="M35" s="961"/>
      <c r="N35" s="947">
        <v>6.9</v>
      </c>
      <c r="O35" s="946">
        <v>9.9</v>
      </c>
      <c r="P35" s="946">
        <v>14.1</v>
      </c>
      <c r="Q35" s="708">
        <v>0.33</v>
      </c>
    </row>
    <row r="36" spans="1:24" ht="27" thickBot="1" x14ac:dyDescent="0.45">
      <c r="A36" s="407"/>
      <c r="B36" s="358"/>
      <c r="C36" s="358"/>
      <c r="D36" s="357" t="s">
        <v>12</v>
      </c>
      <c r="E36" s="752">
        <f>E35+E34+E33+E32+E31</f>
        <v>390</v>
      </c>
      <c r="F36" s="372">
        <f>SUM(F31:F35)</f>
        <v>8.6900000000000013</v>
      </c>
      <c r="G36" s="372">
        <f>SUM(G31:G35)</f>
        <v>10.37</v>
      </c>
      <c r="H36" s="372">
        <f>SUM(H31:H35)</f>
        <v>41.88</v>
      </c>
      <c r="I36" s="752">
        <f>SUM(I31:I35)</f>
        <v>350</v>
      </c>
      <c r="J36" s="753">
        <v>0.25</v>
      </c>
      <c r="K36" s="754">
        <f t="shared" ref="K36" si="4">SUM(K31:K35)</f>
        <v>25.79</v>
      </c>
      <c r="L36" s="715">
        <f t="shared" ref="L36:Q36" si="5">SUM(L30:L35)</f>
        <v>0.13650000000000001</v>
      </c>
      <c r="M36" s="717">
        <f>M32+M33+M34+M35</f>
        <v>0</v>
      </c>
      <c r="N36" s="715">
        <f>N32+N33+N34+N35</f>
        <v>80.900000000000006</v>
      </c>
      <c r="O36" s="715">
        <f>O32+O33+O34+O35</f>
        <v>12.55</v>
      </c>
      <c r="P36" s="715">
        <f t="shared" si="5"/>
        <v>133.97</v>
      </c>
      <c r="Q36" s="392">
        <f t="shared" si="5"/>
        <v>2.4900000000000002</v>
      </c>
    </row>
    <row r="37" spans="1:24" ht="27" thickBot="1" x14ac:dyDescent="0.45">
      <c r="A37" s="139"/>
      <c r="B37" s="358"/>
      <c r="C37" s="358"/>
      <c r="D37" s="358"/>
      <c r="E37" s="752"/>
      <c r="F37" s="372"/>
      <c r="G37" s="372"/>
      <c r="H37" s="755"/>
      <c r="I37" s="752"/>
      <c r="J37" s="756"/>
      <c r="K37" s="757"/>
      <c r="L37" s="1183"/>
      <c r="M37" s="726"/>
      <c r="N37" s="1183"/>
      <c r="O37" s="1181"/>
      <c r="P37" s="1181"/>
      <c r="Q37" s="1182"/>
    </row>
    <row r="38" spans="1:24" ht="27" thickBot="1" x14ac:dyDescent="0.45">
      <c r="A38" s="1184"/>
      <c r="B38" s="352"/>
      <c r="C38" s="352"/>
      <c r="D38" s="371" t="s">
        <v>20</v>
      </c>
      <c r="E38" s="1185">
        <f>E13+E16+E25+E29+E36</f>
        <v>1595</v>
      </c>
      <c r="F38" s="371">
        <f>F13+F16+F25+F29+F36</f>
        <v>41.998999999999995</v>
      </c>
      <c r="G38" s="371">
        <f>G13+G25+G29+G36</f>
        <v>46.999999999999993</v>
      </c>
      <c r="H38" s="730">
        <f>H13+H16+H25+H29+H36</f>
        <v>202.99999999999997</v>
      </c>
      <c r="I38" s="731">
        <f>I13+I16+I25+I29+I36</f>
        <v>1399.91</v>
      </c>
      <c r="J38" s="713">
        <f t="shared" ref="J38:Q38" si="6">J13+J16+J25+J29+J36</f>
        <v>1</v>
      </c>
      <c r="K38" s="731">
        <f>K13+K16+K25+K29+K36</f>
        <v>45</v>
      </c>
      <c r="L38" s="1186">
        <f>L13+L16+L25+L29+L36</f>
        <v>0.8</v>
      </c>
      <c r="M38" s="1186">
        <f>M13+M16+M25+M29+M36</f>
        <v>450</v>
      </c>
      <c r="N38" s="1186">
        <f>N13+N16+N25+N29+N36</f>
        <v>800.01</v>
      </c>
      <c r="O38" s="1186">
        <f t="shared" si="6"/>
        <v>80.05</v>
      </c>
      <c r="P38" s="1186">
        <f t="shared" si="6"/>
        <v>700</v>
      </c>
      <c r="Q38" s="731">
        <f t="shared" si="6"/>
        <v>10</v>
      </c>
      <c r="R38" s="892"/>
      <c r="S38" s="893"/>
      <c r="T38" s="893"/>
      <c r="U38" s="893"/>
      <c r="V38" s="893"/>
      <c r="W38" s="893"/>
      <c r="X38" s="892"/>
    </row>
    <row r="39" spans="1:24" ht="27" thickBot="1" x14ac:dyDescent="0.45">
      <c r="A39" s="170"/>
      <c r="B39" s="353"/>
      <c r="C39" s="353"/>
      <c r="D39" s="758"/>
      <c r="E39" s="759"/>
      <c r="F39" s="758"/>
      <c r="G39" s="758"/>
      <c r="H39" s="760"/>
      <c r="I39" s="760"/>
      <c r="J39" s="761"/>
      <c r="K39" s="892"/>
      <c r="L39" s="893"/>
      <c r="M39" s="893"/>
      <c r="N39" s="893"/>
      <c r="O39" s="893"/>
      <c r="P39" s="893"/>
      <c r="Q39" s="892"/>
    </row>
    <row r="40" spans="1:24" ht="27" thickBot="1" x14ac:dyDescent="0.45">
      <c r="A40" s="25"/>
      <c r="B40" s="762"/>
      <c r="C40" s="765"/>
      <c r="D40" s="765"/>
      <c r="E40" s="784"/>
      <c r="F40" s="1187"/>
      <c r="G40" s="1187"/>
      <c r="H40" s="1187"/>
      <c r="I40" s="1187"/>
      <c r="J40" s="1187"/>
      <c r="K40" s="1187"/>
      <c r="L40" s="1187"/>
      <c r="M40" s="1187"/>
      <c r="N40" s="1187"/>
      <c r="O40" s="1187"/>
      <c r="P40" s="1187"/>
      <c r="Q40" s="1188"/>
    </row>
    <row r="41" spans="1:24" ht="27" thickBot="1" x14ac:dyDescent="0.45">
      <c r="A41" s="25"/>
      <c r="B41" s="724"/>
      <c r="C41" s="724"/>
      <c r="D41" s="724"/>
      <c r="E41" s="726"/>
      <c r="F41" s="1189"/>
      <c r="G41" s="1189"/>
      <c r="H41" s="1189"/>
      <c r="I41" s="1189"/>
      <c r="J41" s="1189"/>
      <c r="K41" s="1189"/>
      <c r="L41" s="1189"/>
      <c r="M41" s="1189"/>
      <c r="N41" s="1189"/>
      <c r="O41" s="1189"/>
      <c r="P41" s="1189"/>
      <c r="Q41" s="1189"/>
    </row>
    <row r="42" spans="1:24" ht="27" thickBot="1" x14ac:dyDescent="0.45">
      <c r="A42" s="1162"/>
      <c r="B42" s="785" t="s">
        <v>74</v>
      </c>
      <c r="C42" s="786"/>
      <c r="D42" s="786"/>
      <c r="E42" s="776" t="s">
        <v>4</v>
      </c>
      <c r="F42" s="1202" t="s">
        <v>9</v>
      </c>
      <c r="G42" s="1203"/>
      <c r="H42" s="1204"/>
      <c r="I42" s="1164" t="s">
        <v>10</v>
      </c>
      <c r="J42" s="762"/>
      <c r="K42" s="1202" t="s">
        <v>16</v>
      </c>
      <c r="L42" s="1203"/>
      <c r="M42" s="1204"/>
      <c r="N42" s="1165"/>
      <c r="O42" s="777" t="s">
        <v>70</v>
      </c>
      <c r="P42" s="1166"/>
      <c r="Q42" s="1167"/>
    </row>
    <row r="43" spans="1:24" ht="27" thickBot="1" x14ac:dyDescent="0.45">
      <c r="A43" s="1121"/>
      <c r="B43" s="1164" t="s">
        <v>71</v>
      </c>
      <c r="C43" s="777"/>
      <c r="D43" s="765"/>
      <c r="E43" s="1168" t="s">
        <v>5</v>
      </c>
      <c r="F43" s="1169" t="s">
        <v>6</v>
      </c>
      <c r="G43" s="1164" t="s">
        <v>7</v>
      </c>
      <c r="H43" s="762" t="s">
        <v>8</v>
      </c>
      <c r="I43" s="1168" t="s">
        <v>11</v>
      </c>
      <c r="J43" s="1170"/>
      <c r="K43" s="1168" t="s">
        <v>17</v>
      </c>
      <c r="L43" s="1174" t="s">
        <v>63</v>
      </c>
      <c r="M43" s="1190" t="s">
        <v>64</v>
      </c>
      <c r="N43" s="1173" t="s">
        <v>65</v>
      </c>
      <c r="O43" s="1174" t="s">
        <v>67</v>
      </c>
      <c r="P43" s="1175" t="s">
        <v>66</v>
      </c>
      <c r="Q43" s="1176" t="s">
        <v>68</v>
      </c>
    </row>
    <row r="44" spans="1:24" ht="27" thickBot="1" x14ac:dyDescent="0.45">
      <c r="A44" s="250"/>
      <c r="B44" s="1164" t="s">
        <v>2</v>
      </c>
      <c r="C44" s="762"/>
      <c r="D44" s="765"/>
      <c r="E44" s="766"/>
      <c r="F44" s="1187"/>
      <c r="G44" s="1187"/>
      <c r="H44" s="1187"/>
      <c r="I44" s="1191"/>
      <c r="J44" s="769"/>
      <c r="K44" s="1191"/>
      <c r="L44" s="722"/>
      <c r="M44" s="723"/>
      <c r="N44" s="721"/>
      <c r="O44" s="722"/>
      <c r="P44" s="722"/>
      <c r="Q44" s="723"/>
    </row>
    <row r="45" spans="1:24" x14ac:dyDescent="0.4">
      <c r="A45" s="99"/>
      <c r="B45" s="692" t="s">
        <v>139</v>
      </c>
      <c r="C45" s="368"/>
      <c r="D45" s="369"/>
      <c r="E45" s="693">
        <v>160</v>
      </c>
      <c r="F45" s="694">
        <v>7.28</v>
      </c>
      <c r="G45" s="695">
        <v>10.49</v>
      </c>
      <c r="H45" s="696">
        <v>26.98</v>
      </c>
      <c r="I45" s="693">
        <v>126.23</v>
      </c>
      <c r="J45" s="763"/>
      <c r="K45" s="695">
        <v>0.34</v>
      </c>
      <c r="L45" s="699">
        <v>6.8000000000000005E-2</v>
      </c>
      <c r="M45" s="1179">
        <v>115.8</v>
      </c>
      <c r="N45" s="1180">
        <v>236.48</v>
      </c>
      <c r="O45" s="1181">
        <v>9.92</v>
      </c>
      <c r="P45" s="1181">
        <v>111.7</v>
      </c>
      <c r="Q45" s="1182">
        <v>1.01</v>
      </c>
    </row>
    <row r="46" spans="1:24" x14ac:dyDescent="0.4">
      <c r="A46" s="99"/>
      <c r="B46" s="692" t="s">
        <v>140</v>
      </c>
      <c r="C46" s="369"/>
      <c r="D46" s="700"/>
      <c r="E46" s="693">
        <v>200</v>
      </c>
      <c r="F46" s="701">
        <v>2.94</v>
      </c>
      <c r="G46" s="702">
        <v>1.98</v>
      </c>
      <c r="H46" s="703">
        <v>20.92</v>
      </c>
      <c r="I46" s="704">
        <v>97.77</v>
      </c>
      <c r="J46" s="763"/>
      <c r="K46" s="695">
        <v>0.377</v>
      </c>
      <c r="L46" s="705">
        <v>0.02</v>
      </c>
      <c r="M46" s="744">
        <v>9</v>
      </c>
      <c r="N46" s="1180">
        <v>115.9</v>
      </c>
      <c r="O46" s="1181">
        <v>1.6</v>
      </c>
      <c r="P46" s="1181">
        <v>77.900000000000006</v>
      </c>
      <c r="Q46" s="1182">
        <v>7.0000000000000007E-2</v>
      </c>
    </row>
    <row r="47" spans="1:24" s="62" customFormat="1" x14ac:dyDescent="0.4">
      <c r="A47" s="123"/>
      <c r="B47" s="362" t="s">
        <v>49</v>
      </c>
      <c r="C47" s="363"/>
      <c r="D47" s="363"/>
      <c r="E47" s="706" t="s">
        <v>50</v>
      </c>
      <c r="F47" s="694">
        <v>2.4500000000000002</v>
      </c>
      <c r="G47" s="695">
        <v>7.55</v>
      </c>
      <c r="H47" s="696">
        <v>14.62</v>
      </c>
      <c r="I47" s="693">
        <v>136</v>
      </c>
      <c r="J47" s="763"/>
      <c r="K47" s="301"/>
      <c r="L47" s="428">
        <v>3.1E-2</v>
      </c>
      <c r="M47" s="429">
        <v>25</v>
      </c>
      <c r="N47" s="430">
        <v>5.81</v>
      </c>
      <c r="O47" s="428">
        <v>17.100000000000001</v>
      </c>
      <c r="P47" s="428">
        <v>19.23</v>
      </c>
      <c r="Q47" s="429">
        <v>0.496</v>
      </c>
    </row>
    <row r="48" spans="1:24" ht="27" thickBot="1" x14ac:dyDescent="0.45">
      <c r="A48" s="99"/>
      <c r="B48" s="692"/>
      <c r="C48" s="369"/>
      <c r="D48" s="700"/>
      <c r="E48" s="704"/>
      <c r="F48" s="701"/>
      <c r="G48" s="702"/>
      <c r="H48" s="703"/>
      <c r="I48" s="704"/>
      <c r="J48" s="763"/>
      <c r="K48" s="695"/>
      <c r="L48" s="707"/>
      <c r="M48" s="708"/>
      <c r="N48" s="709"/>
      <c r="O48" s="710"/>
      <c r="P48" s="710"/>
      <c r="Q48" s="711"/>
    </row>
    <row r="49" spans="1:17" ht="27" thickBot="1" x14ac:dyDescent="0.45">
      <c r="A49" s="87"/>
      <c r="B49" s="352"/>
      <c r="C49" s="352"/>
      <c r="D49" s="352" t="s">
        <v>12</v>
      </c>
      <c r="E49" s="712">
        <f>E47+E46+E45</f>
        <v>400</v>
      </c>
      <c r="F49" s="371">
        <f>F48+F47+F46+F45</f>
        <v>12.670000000000002</v>
      </c>
      <c r="G49" s="371">
        <f>G48+G47+G46+G45</f>
        <v>20.02</v>
      </c>
      <c r="H49" s="371">
        <f>H48+H47+H46+H45</f>
        <v>62.519999999999996</v>
      </c>
      <c r="I49" s="392">
        <f>SUM(I45:I47)</f>
        <v>360</v>
      </c>
      <c r="J49" s="764">
        <v>0.2</v>
      </c>
      <c r="K49" s="371">
        <f>K48+K47+K46+K45</f>
        <v>0.71700000000000008</v>
      </c>
      <c r="L49" s="715">
        <f>L45+L46+L47</f>
        <v>0.11900000000000001</v>
      </c>
      <c r="M49" s="716">
        <f>SUM(M45:M47)</f>
        <v>149.80000000000001</v>
      </c>
      <c r="N49" s="717">
        <f>N45+N46+N47</f>
        <v>358.19</v>
      </c>
      <c r="O49" s="715">
        <f>O45+O46+O47</f>
        <v>28.62</v>
      </c>
      <c r="P49" s="715">
        <f t="shared" ref="P49:Q49" si="7">P48+P47+P45</f>
        <v>130.93</v>
      </c>
      <c r="Q49" s="392">
        <f t="shared" si="7"/>
        <v>1.506</v>
      </c>
    </row>
    <row r="50" spans="1:17" ht="27" thickBot="1" x14ac:dyDescent="0.45">
      <c r="A50" s="115"/>
      <c r="B50" s="422" t="s">
        <v>22</v>
      </c>
      <c r="C50" s="352"/>
      <c r="D50" s="352"/>
      <c r="E50" s="766"/>
      <c r="F50" s="767"/>
      <c r="G50" s="722"/>
      <c r="H50" s="768"/>
      <c r="I50" s="766"/>
      <c r="J50" s="769"/>
      <c r="K50" s="766"/>
      <c r="L50" s="722"/>
      <c r="M50" s="723"/>
      <c r="N50" s="721"/>
      <c r="O50" s="722"/>
      <c r="P50" s="722"/>
      <c r="Q50" s="723"/>
    </row>
    <row r="51" spans="1:17" ht="27" thickBot="1" x14ac:dyDescent="0.45">
      <c r="A51" s="123"/>
      <c r="B51" s="724" t="s">
        <v>24</v>
      </c>
      <c r="C51" s="724"/>
      <c r="D51" s="724"/>
      <c r="E51" s="770">
        <v>150</v>
      </c>
      <c r="F51" s="771">
        <v>0.18</v>
      </c>
      <c r="G51" s="772"/>
      <c r="H51" s="771">
        <v>14.82</v>
      </c>
      <c r="I51" s="773">
        <v>90</v>
      </c>
      <c r="J51" s="774"/>
      <c r="K51" s="775">
        <v>2.6</v>
      </c>
      <c r="L51" s="436">
        <v>0.04</v>
      </c>
      <c r="M51" s="437"/>
      <c r="N51" s="438">
        <v>40</v>
      </c>
      <c r="O51" s="436">
        <v>5</v>
      </c>
      <c r="P51" s="436">
        <v>20</v>
      </c>
      <c r="Q51" s="437">
        <v>0.25</v>
      </c>
    </row>
    <row r="52" spans="1:17" ht="27" thickBot="1" x14ac:dyDescent="0.45">
      <c r="A52" s="115"/>
      <c r="B52" s="352"/>
      <c r="C52" s="352"/>
      <c r="D52" s="352" t="s">
        <v>12</v>
      </c>
      <c r="E52" s="776">
        <v>150</v>
      </c>
      <c r="F52" s="777">
        <f>F51</f>
        <v>0.18</v>
      </c>
      <c r="G52" s="777"/>
      <c r="H52" s="777">
        <f>H51</f>
        <v>14.82</v>
      </c>
      <c r="I52" s="778">
        <f>I51</f>
        <v>90</v>
      </c>
      <c r="J52" s="779">
        <v>0.05</v>
      </c>
      <c r="K52" s="778">
        <f>K51</f>
        <v>2.6</v>
      </c>
      <c r="L52" s="732">
        <f t="shared" ref="L52:Q52" si="8">L51</f>
        <v>0.04</v>
      </c>
      <c r="M52" s="732">
        <f t="shared" si="8"/>
        <v>0</v>
      </c>
      <c r="N52" s="732">
        <f t="shared" si="8"/>
        <v>40</v>
      </c>
      <c r="O52" s="732">
        <f t="shared" si="8"/>
        <v>5</v>
      </c>
      <c r="P52" s="732">
        <f t="shared" si="8"/>
        <v>20</v>
      </c>
      <c r="Q52" s="731">
        <f t="shared" si="8"/>
        <v>0.25</v>
      </c>
    </row>
    <row r="53" spans="1:17" ht="27" thickBot="1" x14ac:dyDescent="0.45">
      <c r="A53" s="125"/>
      <c r="B53" s="422" t="s">
        <v>0</v>
      </c>
      <c r="C53" s="351"/>
      <c r="D53" s="352"/>
      <c r="E53" s="766"/>
      <c r="F53" s="767"/>
      <c r="G53" s="722"/>
      <c r="H53" s="768"/>
      <c r="I53" s="766"/>
      <c r="J53" s="780"/>
      <c r="K53" s="766"/>
      <c r="L53" s="721"/>
      <c r="M53" s="734"/>
      <c r="N53" s="721"/>
      <c r="O53" s="722"/>
      <c r="P53" s="722"/>
      <c r="Q53" s="723"/>
    </row>
    <row r="54" spans="1:17" x14ac:dyDescent="0.4">
      <c r="A54" s="121"/>
      <c r="B54" s="692" t="s">
        <v>141</v>
      </c>
      <c r="C54" s="368"/>
      <c r="D54" s="369"/>
      <c r="E54" s="693">
        <v>50</v>
      </c>
      <c r="F54" s="694">
        <v>0.48099999999999998</v>
      </c>
      <c r="G54" s="695">
        <v>3.07</v>
      </c>
      <c r="H54" s="696">
        <v>1.53</v>
      </c>
      <c r="I54" s="693">
        <v>35.68</v>
      </c>
      <c r="J54" s="781"/>
      <c r="K54" s="746">
        <v>9.83</v>
      </c>
      <c r="L54" s="737">
        <v>1.38E-2</v>
      </c>
      <c r="M54" s="738">
        <v>75</v>
      </c>
      <c r="N54" s="737">
        <v>10.8</v>
      </c>
      <c r="O54" s="739">
        <v>2.1</v>
      </c>
      <c r="P54" s="739">
        <v>12.12</v>
      </c>
      <c r="Q54" s="740">
        <v>0.28000000000000003</v>
      </c>
    </row>
    <row r="55" spans="1:17" x14ac:dyDescent="0.4">
      <c r="A55" s="99"/>
      <c r="B55" s="692" t="s">
        <v>142</v>
      </c>
      <c r="C55" s="368"/>
      <c r="D55" s="369"/>
      <c r="E55" s="693">
        <v>180</v>
      </c>
      <c r="F55" s="694">
        <v>7.5</v>
      </c>
      <c r="G55" s="695">
        <v>4.75</v>
      </c>
      <c r="H55" s="696">
        <v>9.89</v>
      </c>
      <c r="I55" s="693">
        <v>119.75</v>
      </c>
      <c r="J55" s="781"/>
      <c r="K55" s="695">
        <v>6.133</v>
      </c>
      <c r="L55" s="741">
        <v>0.20599999999999999</v>
      </c>
      <c r="M55" s="742"/>
      <c r="N55" s="741">
        <v>42.3</v>
      </c>
      <c r="O55" s="743">
        <v>3.36</v>
      </c>
      <c r="P55" s="743">
        <v>68.239999999999995</v>
      </c>
      <c r="Q55" s="744">
        <v>1.23</v>
      </c>
    </row>
    <row r="56" spans="1:17" x14ac:dyDescent="0.4">
      <c r="A56" s="99"/>
      <c r="B56" s="692" t="s">
        <v>143</v>
      </c>
      <c r="C56" s="368"/>
      <c r="D56" s="369"/>
      <c r="E56" s="693">
        <v>70</v>
      </c>
      <c r="F56" s="745">
        <v>4.21</v>
      </c>
      <c r="G56" s="746">
        <v>3.1779999999999999</v>
      </c>
      <c r="H56" s="696">
        <v>2.2400000000000002</v>
      </c>
      <c r="I56" s="693">
        <v>72.25</v>
      </c>
      <c r="J56" s="781"/>
      <c r="K56" s="695">
        <v>0.25</v>
      </c>
      <c r="L56" s="741">
        <v>0.12</v>
      </c>
      <c r="M56" s="742">
        <v>136.19999999999999</v>
      </c>
      <c r="N56" s="741">
        <v>113.8</v>
      </c>
      <c r="O56" s="743">
        <v>4.0999999999999996</v>
      </c>
      <c r="P56" s="743">
        <v>140.44999999999999</v>
      </c>
      <c r="Q56" s="744">
        <v>0.78</v>
      </c>
    </row>
    <row r="57" spans="1:17" s="59" customFormat="1" x14ac:dyDescent="0.4">
      <c r="A57" s="99"/>
      <c r="B57" s="692" t="s">
        <v>144</v>
      </c>
      <c r="C57" s="368"/>
      <c r="D57" s="369"/>
      <c r="E57" s="693">
        <v>130</v>
      </c>
      <c r="F57" s="745">
        <v>1.97</v>
      </c>
      <c r="G57" s="746">
        <v>4.38</v>
      </c>
      <c r="H57" s="696">
        <v>22.33</v>
      </c>
      <c r="I57" s="693">
        <v>142.97999999999999</v>
      </c>
      <c r="J57" s="781"/>
      <c r="K57" s="695"/>
      <c r="L57" s="741">
        <v>0.11700000000000001</v>
      </c>
      <c r="M57" s="742">
        <v>105</v>
      </c>
      <c r="N57" s="741">
        <v>2.38</v>
      </c>
      <c r="O57" s="743">
        <v>6.39</v>
      </c>
      <c r="P57" s="743">
        <v>46.6</v>
      </c>
      <c r="Q57" s="744">
        <v>0.41</v>
      </c>
    </row>
    <row r="58" spans="1:17" x14ac:dyDescent="0.4">
      <c r="A58" s="99"/>
      <c r="B58" s="692" t="s">
        <v>25</v>
      </c>
      <c r="C58" s="369"/>
      <c r="D58" s="363"/>
      <c r="E58" s="704">
        <v>180</v>
      </c>
      <c r="F58" s="701">
        <v>0.39</v>
      </c>
      <c r="G58" s="702">
        <v>2.4E-2</v>
      </c>
      <c r="H58" s="703">
        <v>16.596</v>
      </c>
      <c r="I58" s="704">
        <v>102</v>
      </c>
      <c r="J58" s="735"/>
      <c r="K58" s="693">
        <v>0.5</v>
      </c>
      <c r="L58" s="741">
        <v>1.5E-3</v>
      </c>
      <c r="M58" s="742"/>
      <c r="N58" s="741">
        <v>23.85</v>
      </c>
      <c r="O58" s="743">
        <v>2.5</v>
      </c>
      <c r="P58" s="743">
        <v>11.5</v>
      </c>
      <c r="Q58" s="744">
        <v>0.93</v>
      </c>
    </row>
    <row r="59" spans="1:17" s="62" customFormat="1" ht="27" thickBot="1" x14ac:dyDescent="0.45">
      <c r="A59" s="99"/>
      <c r="B59" s="782" t="s">
        <v>18</v>
      </c>
      <c r="C59" s="783"/>
      <c r="D59" s="700"/>
      <c r="E59" s="704">
        <v>50</v>
      </c>
      <c r="F59" s="701">
        <v>2.4700000000000002</v>
      </c>
      <c r="G59" s="702">
        <v>0.45</v>
      </c>
      <c r="H59" s="703">
        <v>12.52</v>
      </c>
      <c r="I59" s="704">
        <v>65</v>
      </c>
      <c r="J59" s="735"/>
      <c r="K59" s="704"/>
      <c r="L59" s="743">
        <v>0.03</v>
      </c>
      <c r="M59" s="744"/>
      <c r="N59" s="741">
        <v>11.5</v>
      </c>
      <c r="O59" s="743">
        <v>5.4</v>
      </c>
      <c r="P59" s="743">
        <v>53</v>
      </c>
      <c r="Q59" s="744">
        <v>1.55</v>
      </c>
    </row>
    <row r="60" spans="1:17" s="62" customFormat="1" ht="27" thickBot="1" x14ac:dyDescent="0.45">
      <c r="A60" s="99"/>
      <c r="B60" s="782" t="s">
        <v>31</v>
      </c>
      <c r="C60" s="365"/>
      <c r="D60" s="700"/>
      <c r="E60" s="688">
        <v>50</v>
      </c>
      <c r="F60" s="718">
        <v>3.95</v>
      </c>
      <c r="G60" s="718">
        <v>0.5</v>
      </c>
      <c r="H60" s="718">
        <v>19.32</v>
      </c>
      <c r="I60" s="688">
        <v>93.52</v>
      </c>
      <c r="J60" s="713"/>
      <c r="K60" s="392"/>
      <c r="L60" s="946"/>
      <c r="M60" s="708"/>
      <c r="N60" s="947">
        <v>6.9</v>
      </c>
      <c r="O60" s="946">
        <v>7.6</v>
      </c>
      <c r="P60" s="946">
        <v>14.1</v>
      </c>
      <c r="Q60" s="708">
        <v>0.33</v>
      </c>
    </row>
    <row r="61" spans="1:17" ht="27" thickBot="1" x14ac:dyDescent="0.45">
      <c r="A61" s="121"/>
      <c r="B61" s="352"/>
      <c r="C61" s="352"/>
      <c r="D61" s="352" t="s">
        <v>12</v>
      </c>
      <c r="E61" s="688">
        <f>E60+E59+E58+E57+E56+E55+E54</f>
        <v>710</v>
      </c>
      <c r="F61" s="730">
        <f>SUM(F54:F60)</f>
        <v>20.971</v>
      </c>
      <c r="G61" s="371">
        <f>SUM(G54:G60)</f>
        <v>16.351999999999997</v>
      </c>
      <c r="H61" s="371">
        <f>SUM(H54:H60)</f>
        <v>84.425999999999988</v>
      </c>
      <c r="I61" s="392">
        <f>SUM(I54:I60)</f>
        <v>631.17999999999995</v>
      </c>
      <c r="J61" s="764">
        <v>0.35</v>
      </c>
      <c r="K61" s="371">
        <f>SUM(K54:K60)</f>
        <v>16.713000000000001</v>
      </c>
      <c r="L61" s="715">
        <f t="shared" ref="L61" si="9">SUM(L55:L60)</f>
        <v>0.47449999999999992</v>
      </c>
      <c r="M61" s="717">
        <f>SUM(M54:M60)</f>
        <v>316.2</v>
      </c>
      <c r="N61" s="715">
        <f>N54+N55+N56+N57+N58+N59+N60</f>
        <v>211.52999999999997</v>
      </c>
      <c r="O61" s="715">
        <f>O54+O55+O56+O57+O58+O59+O60</f>
        <v>31.450000000000003</v>
      </c>
      <c r="P61" s="715">
        <f t="shared" ref="P61:Q61" si="10">SUM(P55:P60)</f>
        <v>333.89</v>
      </c>
      <c r="Q61" s="392">
        <f t="shared" si="10"/>
        <v>5.23</v>
      </c>
    </row>
    <row r="62" spans="1:17" ht="27" thickBot="1" x14ac:dyDescent="0.45">
      <c r="A62" s="139"/>
      <c r="B62" s="422" t="s">
        <v>1</v>
      </c>
      <c r="C62" s="351"/>
      <c r="D62" s="352"/>
      <c r="E62" s="766"/>
      <c r="F62" s="767"/>
      <c r="G62" s="722"/>
      <c r="H62" s="768"/>
      <c r="I62" s="766"/>
      <c r="J62" s="780"/>
      <c r="K62" s="766"/>
      <c r="L62" s="722"/>
      <c r="M62" s="723"/>
      <c r="N62" s="721"/>
      <c r="O62" s="722"/>
      <c r="P62" s="722"/>
      <c r="Q62" s="723"/>
    </row>
    <row r="63" spans="1:17" s="62" customFormat="1" x14ac:dyDescent="0.4">
      <c r="A63" s="99"/>
      <c r="B63" s="948" t="s">
        <v>33</v>
      </c>
      <c r="C63" s="949"/>
      <c r="D63" s="950"/>
      <c r="E63" s="693">
        <v>150</v>
      </c>
      <c r="F63" s="694">
        <v>4.5</v>
      </c>
      <c r="G63" s="695">
        <v>4.08</v>
      </c>
      <c r="H63" s="696">
        <v>7.58</v>
      </c>
      <c r="I63" s="693">
        <v>85</v>
      </c>
      <c r="J63" s="781"/>
      <c r="K63" s="695">
        <v>2.0499999999999998</v>
      </c>
      <c r="L63" s="737">
        <v>0.06</v>
      </c>
      <c r="M63" s="738">
        <v>32</v>
      </c>
      <c r="N63" s="737">
        <v>189.6</v>
      </c>
      <c r="O63" s="739">
        <v>22.1</v>
      </c>
      <c r="P63" s="739">
        <v>142.19999999999999</v>
      </c>
      <c r="Q63" s="740">
        <v>0.16</v>
      </c>
    </row>
    <row r="64" spans="1:17" s="62" customFormat="1" ht="27" thickBot="1" x14ac:dyDescent="0.45">
      <c r="A64" s="99"/>
      <c r="B64" s="955" t="s">
        <v>40</v>
      </c>
      <c r="C64" s="956"/>
      <c r="D64" s="957"/>
      <c r="E64" s="693">
        <v>100</v>
      </c>
      <c r="F64" s="694">
        <v>6.7</v>
      </c>
      <c r="G64" s="695">
        <v>8.5</v>
      </c>
      <c r="H64" s="696">
        <v>44.96</v>
      </c>
      <c r="I64" s="693">
        <v>184.98</v>
      </c>
      <c r="J64" s="781"/>
      <c r="K64" s="695"/>
      <c r="L64" s="943">
        <v>0.06</v>
      </c>
      <c r="M64" s="961">
        <v>2</v>
      </c>
      <c r="N64" s="943">
        <v>18.899999999999999</v>
      </c>
      <c r="O64" s="710">
        <v>27.4</v>
      </c>
      <c r="P64" s="710">
        <v>35</v>
      </c>
      <c r="Q64" s="711">
        <v>0.66</v>
      </c>
    </row>
    <row r="65" spans="1:23" ht="27" thickBot="1" x14ac:dyDescent="0.45">
      <c r="A65" s="121"/>
      <c r="B65" s="358"/>
      <c r="C65" s="358"/>
      <c r="D65" s="351" t="s">
        <v>12</v>
      </c>
      <c r="E65" s="752">
        <f>E64+E63</f>
        <v>250</v>
      </c>
      <c r="F65" s="372">
        <f>SUM(F63:F64)</f>
        <v>11.2</v>
      </c>
      <c r="G65" s="372">
        <f>SUM(G63:G64)</f>
        <v>12.58</v>
      </c>
      <c r="H65" s="372">
        <f>SUM(H63:H64)</f>
        <v>52.54</v>
      </c>
      <c r="I65" s="752">
        <f>SUM(I63:I64)</f>
        <v>269.98</v>
      </c>
      <c r="J65" s="753">
        <v>0.15</v>
      </c>
      <c r="K65" s="754">
        <f>SUM(K63:K64)</f>
        <v>2.0499999999999998</v>
      </c>
      <c r="L65" s="747">
        <f t="shared" ref="L65:Q65" si="11">SUM(L63:L64)</f>
        <v>0.12</v>
      </c>
      <c r="M65" s="748">
        <f t="shared" si="11"/>
        <v>34</v>
      </c>
      <c r="N65" s="747">
        <f t="shared" si="11"/>
        <v>208.5</v>
      </c>
      <c r="O65" s="747">
        <f t="shared" si="11"/>
        <v>49.5</v>
      </c>
      <c r="P65" s="747">
        <f t="shared" si="11"/>
        <v>177.2</v>
      </c>
      <c r="Q65" s="749">
        <f t="shared" si="11"/>
        <v>0.82000000000000006</v>
      </c>
    </row>
    <row r="66" spans="1:23" ht="27" thickBot="1" x14ac:dyDescent="0.45">
      <c r="A66" s="155"/>
      <c r="B66" s="422" t="s">
        <v>26</v>
      </c>
      <c r="C66" s="351"/>
      <c r="D66" s="352"/>
      <c r="E66" s="766"/>
      <c r="F66" s="784"/>
      <c r="G66" s="784"/>
      <c r="H66" s="784"/>
      <c r="I66" s="766"/>
      <c r="J66" s="780"/>
      <c r="K66" s="766"/>
      <c r="L66" s="722"/>
      <c r="M66" s="723"/>
      <c r="N66" s="721"/>
      <c r="O66" s="722"/>
      <c r="P66" s="722"/>
      <c r="Q66" s="723"/>
    </row>
    <row r="67" spans="1:23" x14ac:dyDescent="0.4">
      <c r="A67" s="121"/>
      <c r="B67" s="750" t="s">
        <v>145</v>
      </c>
      <c r="C67" s="369"/>
      <c r="D67" s="363"/>
      <c r="E67" s="693">
        <v>50</v>
      </c>
      <c r="F67" s="694">
        <v>3.4</v>
      </c>
      <c r="G67" s="695">
        <v>6.1</v>
      </c>
      <c r="H67" s="696">
        <v>0.75</v>
      </c>
      <c r="I67" s="693">
        <v>123.7</v>
      </c>
      <c r="J67" s="781"/>
      <c r="K67" s="693"/>
      <c r="L67" s="737">
        <v>0.09</v>
      </c>
      <c r="M67" s="738">
        <v>4</v>
      </c>
      <c r="N67" s="737">
        <v>11.6</v>
      </c>
      <c r="O67" s="739">
        <v>8.8000000000000007</v>
      </c>
      <c r="P67" s="739">
        <v>71.2</v>
      </c>
      <c r="Q67" s="740">
        <v>0.68</v>
      </c>
      <c r="W67" s="1"/>
    </row>
    <row r="68" spans="1:23" x14ac:dyDescent="0.4">
      <c r="A68" s="121"/>
      <c r="B68" s="750" t="s">
        <v>146</v>
      </c>
      <c r="C68" s="369"/>
      <c r="D68" s="363"/>
      <c r="E68" s="693">
        <v>130</v>
      </c>
      <c r="F68" s="694">
        <v>2.34</v>
      </c>
      <c r="G68" s="695">
        <v>4.38</v>
      </c>
      <c r="H68" s="696">
        <v>11.21</v>
      </c>
      <c r="I68" s="693">
        <v>165.65</v>
      </c>
      <c r="J68" s="781"/>
      <c r="K68" s="695">
        <v>20.09</v>
      </c>
      <c r="L68" s="737">
        <v>0.04</v>
      </c>
      <c r="M68" s="738"/>
      <c r="N68" s="737">
        <v>56.68</v>
      </c>
      <c r="O68" s="739">
        <v>4.46</v>
      </c>
      <c r="P68" s="739">
        <v>44.23</v>
      </c>
      <c r="Q68" s="740">
        <v>0.75</v>
      </c>
    </row>
    <row r="69" spans="1:23" x14ac:dyDescent="0.4">
      <c r="A69" s="121"/>
      <c r="B69" s="692" t="s">
        <v>27</v>
      </c>
      <c r="C69" s="369"/>
      <c r="D69" s="363"/>
      <c r="E69" s="693">
        <v>180</v>
      </c>
      <c r="F69" s="694">
        <v>0.12</v>
      </c>
      <c r="G69" s="695">
        <v>0.02</v>
      </c>
      <c r="H69" s="696">
        <v>10.199999999999999</v>
      </c>
      <c r="I69" s="693">
        <v>41</v>
      </c>
      <c r="J69" s="781"/>
      <c r="K69" s="695">
        <v>2.83</v>
      </c>
      <c r="L69" s="737"/>
      <c r="M69" s="738"/>
      <c r="N69" s="737">
        <v>9.4</v>
      </c>
      <c r="O69" s="739">
        <v>0.3</v>
      </c>
      <c r="P69" s="739">
        <v>2.4</v>
      </c>
      <c r="Q69" s="740">
        <v>0.21</v>
      </c>
    </row>
    <row r="70" spans="1:23" s="62" customFormat="1" ht="27" thickBot="1" x14ac:dyDescent="0.45">
      <c r="A70" s="123"/>
      <c r="B70" s="692" t="s">
        <v>47</v>
      </c>
      <c r="C70" s="369"/>
      <c r="D70" s="700"/>
      <c r="E70" s="704">
        <v>60</v>
      </c>
      <c r="F70" s="701">
        <v>0.75</v>
      </c>
      <c r="G70" s="702">
        <v>0.25</v>
      </c>
      <c r="H70" s="703">
        <v>10.050000000000001</v>
      </c>
      <c r="I70" s="704">
        <v>47.5</v>
      </c>
      <c r="J70" s="735"/>
      <c r="K70" s="693">
        <v>5</v>
      </c>
      <c r="L70" s="943">
        <v>1.6500000000000001E-2</v>
      </c>
      <c r="M70" s="961"/>
      <c r="N70" s="943">
        <v>8.8000000000000007</v>
      </c>
      <c r="O70" s="710">
        <v>0.65</v>
      </c>
      <c r="P70" s="710">
        <v>6.05</v>
      </c>
      <c r="Q70" s="711">
        <v>0.81</v>
      </c>
    </row>
    <row r="71" spans="1:23" s="62" customFormat="1" ht="27" thickBot="1" x14ac:dyDescent="0.45">
      <c r="A71" s="121"/>
      <c r="B71" s="367" t="s">
        <v>28</v>
      </c>
      <c r="C71" s="369"/>
      <c r="D71" s="700"/>
      <c r="E71" s="704">
        <v>30</v>
      </c>
      <c r="F71" s="701">
        <v>2.37</v>
      </c>
      <c r="G71" s="702">
        <v>0.3</v>
      </c>
      <c r="H71" s="703">
        <v>14.49</v>
      </c>
      <c r="I71" s="704">
        <v>71</v>
      </c>
      <c r="J71" s="735"/>
      <c r="K71" s="704"/>
      <c r="L71" s="943"/>
      <c r="M71" s="961"/>
      <c r="N71" s="947">
        <v>6.9</v>
      </c>
      <c r="O71" s="946">
        <v>9.9</v>
      </c>
      <c r="P71" s="946">
        <v>14.1</v>
      </c>
      <c r="Q71" s="708">
        <v>0.33</v>
      </c>
    </row>
    <row r="72" spans="1:23" ht="27" thickBot="1" x14ac:dyDescent="0.45">
      <c r="A72" s="92"/>
      <c r="B72" s="357"/>
      <c r="C72" s="358"/>
      <c r="D72" s="357" t="s">
        <v>12</v>
      </c>
      <c r="E72" s="752">
        <f>E71+E70+E69+E68+E67</f>
        <v>450</v>
      </c>
      <c r="F72" s="372">
        <f>SUM(F67:F71)</f>
        <v>8.98</v>
      </c>
      <c r="G72" s="372">
        <f>SUM(G67:G71)</f>
        <v>11.05</v>
      </c>
      <c r="H72" s="372">
        <f>SUM(H67:H71)</f>
        <v>46.7</v>
      </c>
      <c r="I72" s="752">
        <f>SUM(I67:I71)</f>
        <v>448.85</v>
      </c>
      <c r="J72" s="753">
        <v>0.25</v>
      </c>
      <c r="K72" s="754">
        <f t="shared" ref="K72" si="12">SUM(K67:K71)</f>
        <v>27.92</v>
      </c>
      <c r="L72" s="715">
        <f t="shared" ref="L72" si="13">SUM(L66:L71)</f>
        <v>0.14650000000000002</v>
      </c>
      <c r="M72" s="717">
        <f>M68+M69+M70+M71</f>
        <v>0</v>
      </c>
      <c r="N72" s="715">
        <f>N68+N69+N70+N71</f>
        <v>81.78</v>
      </c>
      <c r="O72" s="715">
        <f>O68+O69+O70+O71</f>
        <v>15.31</v>
      </c>
      <c r="P72" s="715">
        <f t="shared" ref="P72:Q72" si="14">SUM(P66:P71)</f>
        <v>137.98000000000002</v>
      </c>
      <c r="Q72" s="392">
        <f t="shared" si="14"/>
        <v>2.7800000000000002</v>
      </c>
    </row>
    <row r="73" spans="1:23" ht="27" thickBot="1" x14ac:dyDescent="0.45">
      <c r="A73" s="115"/>
      <c r="B73" s="785"/>
      <c r="C73" s="786"/>
      <c r="D73" s="765"/>
      <c r="E73" s="776"/>
      <c r="F73" s="777"/>
      <c r="G73" s="777"/>
      <c r="H73" s="777"/>
      <c r="I73" s="776"/>
      <c r="J73" s="779"/>
      <c r="K73" s="787"/>
      <c r="L73" s="714"/>
      <c r="M73" s="714"/>
      <c r="N73" s="714"/>
      <c r="O73" s="714"/>
      <c r="P73" s="714"/>
      <c r="Q73" s="392"/>
    </row>
    <row r="74" spans="1:23" ht="27" thickBot="1" x14ac:dyDescent="0.45">
      <c r="A74" s="1192"/>
      <c r="B74" s="357"/>
      <c r="C74" s="358"/>
      <c r="D74" s="372" t="s">
        <v>20</v>
      </c>
      <c r="E74" s="1193">
        <f>E72+E65+E61+E52+E49</f>
        <v>1960</v>
      </c>
      <c r="F74" s="1194">
        <f>F72+F65+F61+F52+F49</f>
        <v>54.000999999999998</v>
      </c>
      <c r="G74" s="1194">
        <f>G72+G65+G61+G52+G49</f>
        <v>60.001999999999995</v>
      </c>
      <c r="H74" s="1194">
        <f>H49+H52+H61+H65+H72</f>
        <v>261.00599999999997</v>
      </c>
      <c r="I74" s="1195">
        <f>I49+I52+I61+I65+I72</f>
        <v>1800.0099999999998</v>
      </c>
      <c r="J74" s="1196">
        <f>J49+J52+J61+J65+J72</f>
        <v>1</v>
      </c>
      <c r="K74" s="1195">
        <f>K72+K65+K61+K52+K49</f>
        <v>50.000000000000007</v>
      </c>
      <c r="L74" s="1197">
        <f t="shared" ref="L74:Q74" si="15">L49+L52+L61+L65+L72</f>
        <v>0.89999999999999991</v>
      </c>
      <c r="M74" s="1197">
        <f t="shared" si="15"/>
        <v>500</v>
      </c>
      <c r="N74" s="1197">
        <f t="shared" si="15"/>
        <v>900</v>
      </c>
      <c r="O74" s="1197">
        <v>199.88</v>
      </c>
      <c r="P74" s="1197">
        <f t="shared" si="15"/>
        <v>800</v>
      </c>
      <c r="Q74" s="1198">
        <f t="shared" si="15"/>
        <v>10.586000000000002</v>
      </c>
    </row>
    <row r="75" spans="1:23" ht="27" thickBot="1" x14ac:dyDescent="0.45">
      <c r="A75" s="583"/>
      <c r="B75" s="762"/>
      <c r="C75" s="765"/>
      <c r="D75" s="765"/>
      <c r="E75" s="784"/>
      <c r="F75" s="1187"/>
      <c r="G75" s="1187"/>
      <c r="H75" s="1187"/>
      <c r="I75" s="1187"/>
      <c r="J75" s="1187"/>
      <c r="K75" s="256"/>
      <c r="L75" s="256"/>
      <c r="M75" s="256"/>
      <c r="N75" s="256"/>
      <c r="O75" s="256"/>
      <c r="P75" s="256"/>
      <c r="Q75" s="677"/>
    </row>
    <row r="76" spans="1:23" ht="27" thickBot="1" x14ac:dyDescent="0.45">
      <c r="A76" s="610"/>
      <c r="B76" s="762"/>
      <c r="C76" s="765"/>
      <c r="D76" s="765"/>
      <c r="E76" s="784"/>
      <c r="F76" s="1187"/>
      <c r="G76" s="1187"/>
      <c r="H76" s="1187"/>
      <c r="I76" s="1187"/>
      <c r="J76" s="1187"/>
      <c r="K76" s="1187"/>
      <c r="L76" s="1187"/>
      <c r="M76" s="1187"/>
      <c r="N76" s="1187"/>
      <c r="O76" s="1187"/>
      <c r="P76" s="1187"/>
      <c r="Q76" s="1188"/>
    </row>
    <row r="77" spans="1:23" x14ac:dyDescent="0.4">
      <c r="A77" s="405"/>
      <c r="B77" s="681"/>
      <c r="E77" s="682"/>
      <c r="I77" s="683"/>
      <c r="J77" s="683"/>
    </row>
    <row r="78" spans="1:23" x14ac:dyDescent="0.4">
      <c r="A78" s="13"/>
      <c r="B78" s="681"/>
      <c r="E78" s="682"/>
      <c r="I78" s="683"/>
      <c r="J78" s="683"/>
    </row>
    <row r="79" spans="1:23" x14ac:dyDescent="0.4">
      <c r="A79" s="13"/>
      <c r="B79" s="681"/>
      <c r="E79" s="682"/>
      <c r="I79" s="683"/>
      <c r="J79" s="683"/>
    </row>
    <row r="80" spans="1:23" x14ac:dyDescent="0.4">
      <c r="A80" s="13"/>
      <c r="B80" s="681"/>
      <c r="E80" s="682"/>
      <c r="I80" s="683"/>
      <c r="J80" s="683"/>
    </row>
    <row r="81" spans="1:10" x14ac:dyDescent="0.4">
      <c r="A81" s="13"/>
      <c r="B81" s="681"/>
      <c r="E81" s="682"/>
      <c r="I81" s="683"/>
      <c r="J81" s="683"/>
    </row>
    <row r="82" spans="1:10" x14ac:dyDescent="0.4">
      <c r="A82" s="13"/>
      <c r="B82" s="681"/>
      <c r="E82" s="682"/>
      <c r="I82" s="683"/>
      <c r="J82" s="683"/>
    </row>
    <row r="83" spans="1:10" x14ac:dyDescent="0.4">
      <c r="A83" s="13"/>
      <c r="B83" s="681"/>
      <c r="E83" s="682"/>
      <c r="I83" s="683"/>
      <c r="J83" s="683"/>
    </row>
    <row r="84" spans="1:10" x14ac:dyDescent="0.4">
      <c r="A84" s="13"/>
      <c r="B84" s="681"/>
      <c r="E84" s="682"/>
      <c r="I84" s="683"/>
      <c r="J84" s="683"/>
    </row>
    <row r="85" spans="1:10" x14ac:dyDescent="0.4">
      <c r="A85" s="13"/>
      <c r="B85" s="681"/>
      <c r="E85" s="682"/>
      <c r="I85" s="683"/>
      <c r="J85" s="683"/>
    </row>
    <row r="86" spans="1:10" x14ac:dyDescent="0.4">
      <c r="A86" s="13"/>
      <c r="B86" s="681"/>
      <c r="E86" s="682"/>
      <c r="I86" s="683"/>
      <c r="J86" s="683"/>
    </row>
    <row r="87" spans="1:10" x14ac:dyDescent="0.4">
      <c r="A87" s="13"/>
      <c r="B87" s="681"/>
      <c r="E87" s="682"/>
      <c r="I87" s="683"/>
      <c r="J87" s="683"/>
    </row>
    <row r="88" spans="1:10" x14ac:dyDescent="0.4">
      <c r="A88" s="13"/>
      <c r="B88" s="681"/>
      <c r="E88" s="682"/>
      <c r="I88" s="683"/>
      <c r="J88" s="683"/>
    </row>
    <row r="89" spans="1:10" x14ac:dyDescent="0.4">
      <c r="A89" s="13"/>
      <c r="B89" s="681"/>
      <c r="E89" s="682"/>
      <c r="I89" s="683"/>
      <c r="J89" s="683"/>
    </row>
    <row r="90" spans="1:10" x14ac:dyDescent="0.4">
      <c r="A90" s="13"/>
      <c r="B90" s="681"/>
      <c r="E90" s="682"/>
      <c r="I90" s="683"/>
      <c r="J90" s="683"/>
    </row>
    <row r="91" spans="1:10" x14ac:dyDescent="0.4">
      <c r="A91" s="13"/>
      <c r="B91" s="681"/>
      <c r="E91" s="682"/>
      <c r="I91" s="683"/>
      <c r="J91" s="683"/>
    </row>
    <row r="92" spans="1:10" x14ac:dyDescent="0.4">
      <c r="A92" s="13"/>
      <c r="B92" s="681"/>
      <c r="E92" s="682"/>
      <c r="I92" s="683"/>
      <c r="J92" s="683"/>
    </row>
    <row r="93" spans="1:10" x14ac:dyDescent="0.4">
      <c r="A93" s="13"/>
      <c r="B93" s="681"/>
      <c r="E93" s="682"/>
      <c r="I93" s="683"/>
      <c r="J93" s="683"/>
    </row>
    <row r="94" spans="1:10" x14ac:dyDescent="0.4">
      <c r="A94" s="13"/>
      <c r="B94" s="681"/>
      <c r="E94" s="682"/>
      <c r="I94" s="683"/>
      <c r="J94" s="683"/>
    </row>
    <row r="95" spans="1:10" x14ac:dyDescent="0.4">
      <c r="A95" s="13"/>
      <c r="B95" s="681"/>
      <c r="E95" s="682"/>
      <c r="I95" s="683"/>
      <c r="J95" s="683"/>
    </row>
    <row r="96" spans="1:10" x14ac:dyDescent="0.4">
      <c r="A96" s="13"/>
      <c r="B96" s="681"/>
      <c r="E96" s="682"/>
      <c r="I96" s="683"/>
      <c r="J96" s="683"/>
    </row>
    <row r="97" spans="1:10" x14ac:dyDescent="0.4">
      <c r="A97" s="13"/>
      <c r="B97" s="681"/>
      <c r="E97" s="682"/>
      <c r="I97" s="683"/>
      <c r="J97" s="683"/>
    </row>
    <row r="98" spans="1:10" x14ac:dyDescent="0.4">
      <c r="A98" s="13"/>
      <c r="B98" s="681"/>
      <c r="E98" s="682"/>
      <c r="I98" s="683"/>
      <c r="J98" s="683"/>
    </row>
    <row r="99" spans="1:10" x14ac:dyDescent="0.4">
      <c r="A99" s="13"/>
      <c r="B99" s="681"/>
      <c r="E99" s="682"/>
      <c r="I99" s="683"/>
      <c r="J99" s="683"/>
    </row>
    <row r="100" spans="1:10" x14ac:dyDescent="0.4">
      <c r="A100" s="13"/>
      <c r="B100" s="681"/>
      <c r="E100" s="682"/>
      <c r="I100" s="683"/>
      <c r="J100" s="683"/>
    </row>
    <row r="101" spans="1:10" x14ac:dyDescent="0.4">
      <c r="A101" s="13"/>
      <c r="B101" s="681"/>
      <c r="E101" s="682"/>
      <c r="I101" s="683"/>
      <c r="J101" s="683"/>
    </row>
    <row r="102" spans="1:10" x14ac:dyDescent="0.4">
      <c r="A102" s="13"/>
      <c r="B102" s="681"/>
      <c r="E102" s="682"/>
      <c r="I102" s="683"/>
      <c r="J102" s="683"/>
    </row>
    <row r="103" spans="1:10" x14ac:dyDescent="0.4">
      <c r="A103" s="13"/>
      <c r="B103" s="681"/>
      <c r="E103" s="682"/>
      <c r="I103" s="683"/>
      <c r="J103" s="683"/>
    </row>
    <row r="104" spans="1:10" x14ac:dyDescent="0.4">
      <c r="A104" s="13"/>
      <c r="B104" s="681"/>
      <c r="E104" s="682"/>
      <c r="I104" s="683"/>
      <c r="J104" s="683"/>
    </row>
    <row r="105" spans="1:10" x14ac:dyDescent="0.4">
      <c r="A105" s="13"/>
      <c r="B105" s="681"/>
      <c r="E105" s="682"/>
      <c r="I105" s="683"/>
      <c r="J105" s="683"/>
    </row>
    <row r="106" spans="1:10" x14ac:dyDescent="0.4">
      <c r="A106" s="13"/>
      <c r="B106" s="681"/>
      <c r="E106" s="682"/>
      <c r="I106" s="683"/>
      <c r="J106" s="683"/>
    </row>
    <row r="107" spans="1:10" x14ac:dyDescent="0.4">
      <c r="A107" s="13"/>
      <c r="B107" s="681"/>
      <c r="E107" s="682"/>
      <c r="I107" s="683"/>
      <c r="J107" s="683"/>
    </row>
    <row r="108" spans="1:10" x14ac:dyDescent="0.4">
      <c r="A108" s="13"/>
      <c r="B108" s="681"/>
      <c r="E108" s="682"/>
      <c r="I108" s="683"/>
      <c r="J108" s="683"/>
    </row>
    <row r="109" spans="1:10" x14ac:dyDescent="0.4">
      <c r="A109" s="13"/>
      <c r="B109" s="681"/>
      <c r="E109" s="682"/>
      <c r="I109" s="683"/>
      <c r="J109" s="683"/>
    </row>
    <row r="110" spans="1:10" x14ac:dyDescent="0.4">
      <c r="A110" s="13"/>
      <c r="B110" s="681"/>
      <c r="E110" s="682"/>
      <c r="I110" s="683"/>
      <c r="J110" s="683"/>
    </row>
    <row r="111" spans="1:10" x14ac:dyDescent="0.4">
      <c r="A111" s="13"/>
      <c r="B111" s="681"/>
      <c r="E111" s="682"/>
      <c r="I111" s="683"/>
      <c r="J111" s="683"/>
    </row>
    <row r="112" spans="1:10" x14ac:dyDescent="0.4">
      <c r="A112" s="13"/>
      <c r="B112" s="681"/>
      <c r="E112" s="682"/>
      <c r="I112" s="683"/>
      <c r="J112" s="683"/>
    </row>
    <row r="113" spans="1:10" x14ac:dyDescent="0.4">
      <c r="A113" s="13"/>
      <c r="B113" s="681"/>
      <c r="E113" s="682"/>
      <c r="I113" s="683"/>
      <c r="J113" s="683"/>
    </row>
    <row r="114" spans="1:10" x14ac:dyDescent="0.4">
      <c r="A114" s="13"/>
      <c r="B114" s="681"/>
      <c r="E114" s="682"/>
      <c r="I114" s="683"/>
      <c r="J114" s="683"/>
    </row>
    <row r="115" spans="1:10" x14ac:dyDescent="0.4">
      <c r="A115" s="13"/>
      <c r="B115" s="681"/>
      <c r="E115" s="682"/>
      <c r="I115" s="683"/>
      <c r="J115" s="683"/>
    </row>
    <row r="116" spans="1:10" x14ac:dyDescent="0.4">
      <c r="A116" s="13"/>
      <c r="B116" s="681"/>
      <c r="E116" s="682"/>
      <c r="I116" s="683"/>
      <c r="J116" s="683"/>
    </row>
    <row r="117" spans="1:10" x14ac:dyDescent="0.4">
      <c r="A117" s="13"/>
      <c r="B117" s="681"/>
      <c r="E117" s="682"/>
      <c r="I117" s="683"/>
      <c r="J117" s="683"/>
    </row>
    <row r="118" spans="1:10" x14ac:dyDescent="0.4">
      <c r="A118" s="13"/>
      <c r="B118" s="681"/>
      <c r="E118" s="682"/>
      <c r="I118" s="683"/>
      <c r="J118" s="683"/>
    </row>
    <row r="119" spans="1:10" x14ac:dyDescent="0.4">
      <c r="A119" s="13"/>
      <c r="B119" s="681"/>
      <c r="E119" s="682"/>
      <c r="I119" s="683"/>
      <c r="J119" s="683"/>
    </row>
    <row r="120" spans="1:10" x14ac:dyDescent="0.4">
      <c r="A120" s="13"/>
      <c r="B120" s="681"/>
      <c r="E120" s="682"/>
      <c r="I120" s="683"/>
      <c r="J120" s="683"/>
    </row>
    <row r="121" spans="1:10" x14ac:dyDescent="0.4">
      <c r="A121" s="13"/>
      <c r="B121" s="681"/>
      <c r="E121" s="682"/>
      <c r="I121" s="683"/>
      <c r="J121" s="683"/>
    </row>
    <row r="122" spans="1:10" x14ac:dyDescent="0.4">
      <c r="A122" s="13"/>
      <c r="B122" s="681"/>
      <c r="E122" s="682"/>
      <c r="I122" s="683"/>
      <c r="J122" s="683"/>
    </row>
    <row r="123" spans="1:10" x14ac:dyDescent="0.4">
      <c r="A123" s="13"/>
      <c r="B123" s="681"/>
      <c r="E123" s="682"/>
    </row>
    <row r="124" spans="1:10" x14ac:dyDescent="0.4">
      <c r="A124" s="13"/>
      <c r="B124" s="681"/>
      <c r="E124" s="682"/>
    </row>
    <row r="125" spans="1:10" x14ac:dyDescent="0.4">
      <c r="A125" s="13"/>
      <c r="B125" s="681"/>
      <c r="E125" s="682"/>
    </row>
    <row r="126" spans="1:10" x14ac:dyDescent="0.4">
      <c r="A126" s="13"/>
      <c r="B126" s="681"/>
      <c r="E126" s="682"/>
    </row>
    <row r="127" spans="1:10" x14ac:dyDescent="0.4">
      <c r="A127" s="13"/>
      <c r="B127" s="681"/>
      <c r="E127" s="682"/>
    </row>
    <row r="128" spans="1:10" x14ac:dyDescent="0.4">
      <c r="A128" s="13"/>
      <c r="B128" s="681"/>
      <c r="E128" s="682"/>
    </row>
    <row r="129" spans="1:5" x14ac:dyDescent="0.4">
      <c r="A129" s="13"/>
      <c r="B129" s="681"/>
      <c r="E129" s="682"/>
    </row>
    <row r="130" spans="1:5" x14ac:dyDescent="0.4">
      <c r="A130" s="13"/>
      <c r="B130" s="681"/>
      <c r="E130" s="682"/>
    </row>
    <row r="131" spans="1:5" x14ac:dyDescent="0.4">
      <c r="A131" s="13"/>
      <c r="B131" s="681"/>
      <c r="E131" s="682"/>
    </row>
    <row r="132" spans="1:5" x14ac:dyDescent="0.4">
      <c r="A132" s="13"/>
      <c r="B132" s="681"/>
      <c r="E132" s="682"/>
    </row>
    <row r="133" spans="1:5" x14ac:dyDescent="0.4">
      <c r="A133" s="13"/>
      <c r="B133" s="681"/>
      <c r="E133" s="682"/>
    </row>
    <row r="134" spans="1:5" x14ac:dyDescent="0.4">
      <c r="A134" s="13"/>
      <c r="B134" s="681"/>
      <c r="E134" s="682"/>
    </row>
    <row r="135" spans="1:5" x14ac:dyDescent="0.4">
      <c r="A135" s="13"/>
      <c r="B135" s="681"/>
      <c r="E135" s="682"/>
    </row>
    <row r="136" spans="1:5" x14ac:dyDescent="0.4">
      <c r="A136" s="13"/>
      <c r="B136" s="681"/>
      <c r="E136" s="682"/>
    </row>
    <row r="137" spans="1:5" x14ac:dyDescent="0.4">
      <c r="A137" s="13"/>
      <c r="B137" s="681"/>
      <c r="E137" s="682"/>
    </row>
    <row r="138" spans="1:5" x14ac:dyDescent="0.4">
      <c r="A138" s="13"/>
      <c r="B138" s="681"/>
      <c r="E138" s="682"/>
    </row>
    <row r="139" spans="1:5" x14ac:dyDescent="0.4">
      <c r="A139" s="13"/>
      <c r="B139" s="681"/>
      <c r="E139" s="682"/>
    </row>
    <row r="140" spans="1:5" x14ac:dyDescent="0.4">
      <c r="A140" s="13"/>
      <c r="B140" s="681"/>
      <c r="E140" s="682"/>
    </row>
    <row r="141" spans="1:5" x14ac:dyDescent="0.4">
      <c r="A141" s="13"/>
      <c r="B141" s="681"/>
      <c r="E141" s="682"/>
    </row>
    <row r="142" spans="1:5" x14ac:dyDescent="0.4">
      <c r="A142" s="316"/>
      <c r="E142" s="682"/>
    </row>
    <row r="143" spans="1:5" x14ac:dyDescent="0.4">
      <c r="E143" s="682"/>
    </row>
    <row r="144" spans="1:5" x14ac:dyDescent="0.4">
      <c r="E144" s="682"/>
    </row>
    <row r="145" spans="5:5" x14ac:dyDescent="0.4">
      <c r="E145" s="682"/>
    </row>
    <row r="146" spans="5:5" x14ac:dyDescent="0.4">
      <c r="E146" s="682"/>
    </row>
    <row r="147" spans="5:5" x14ac:dyDescent="0.4">
      <c r="E147" s="682"/>
    </row>
    <row r="148" spans="5:5" x14ac:dyDescent="0.4">
      <c r="E148" s="682"/>
    </row>
    <row r="149" spans="5:5" x14ac:dyDescent="0.4">
      <c r="E149" s="682"/>
    </row>
    <row r="150" spans="5:5" x14ac:dyDescent="0.4">
      <c r="E150" s="682"/>
    </row>
    <row r="151" spans="5:5" x14ac:dyDescent="0.4">
      <c r="E151" s="682"/>
    </row>
    <row r="152" spans="5:5" x14ac:dyDescent="0.4">
      <c r="E152" s="682"/>
    </row>
    <row r="153" spans="5:5" x14ac:dyDescent="0.4">
      <c r="E153" s="682"/>
    </row>
    <row r="154" spans="5:5" x14ac:dyDescent="0.4">
      <c r="E154" s="682"/>
    </row>
    <row r="155" spans="5:5" x14ac:dyDescent="0.4">
      <c r="E155" s="682"/>
    </row>
    <row r="156" spans="5:5" x14ac:dyDescent="0.4">
      <c r="E156" s="682"/>
    </row>
    <row r="157" spans="5:5" x14ac:dyDescent="0.4">
      <c r="E157" s="682"/>
    </row>
    <row r="158" spans="5:5" x14ac:dyDescent="0.4">
      <c r="E158" s="682"/>
    </row>
    <row r="159" spans="5:5" x14ac:dyDescent="0.4">
      <c r="E159" s="682"/>
    </row>
    <row r="160" spans="5:5" x14ac:dyDescent="0.4">
      <c r="E160" s="682"/>
    </row>
    <row r="161" spans="5:5" x14ac:dyDescent="0.4">
      <c r="E161" s="682"/>
    </row>
    <row r="162" spans="5:5" x14ac:dyDescent="0.4">
      <c r="E162" s="682"/>
    </row>
    <row r="163" spans="5:5" x14ac:dyDescent="0.4">
      <c r="E163" s="682"/>
    </row>
    <row r="164" spans="5:5" x14ac:dyDescent="0.4">
      <c r="E164" s="682"/>
    </row>
  </sheetData>
  <mergeCells count="4">
    <mergeCell ref="F6:H6"/>
    <mergeCell ref="K6:M6"/>
    <mergeCell ref="F42:H42"/>
    <mergeCell ref="K42:M42"/>
  </mergeCells>
  <pageMargins left="0.7" right="0.7" top="0.75" bottom="0.75" header="0.3" footer="0.3"/>
  <pageSetup paperSize="9" scale="2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R265"/>
  <sheetViews>
    <sheetView topLeftCell="A10" zoomScale="76" zoomScaleNormal="76" workbookViewId="0">
      <selection activeCell="A31" sqref="A31:Q31"/>
    </sheetView>
  </sheetViews>
  <sheetFormatPr defaultRowHeight="21" x14ac:dyDescent="0.35"/>
  <cols>
    <col min="1" max="1" width="10.85546875" style="8" customWidth="1"/>
    <col min="2" max="2" width="13.7109375" style="24" customWidth="1"/>
    <col min="3" max="3" width="8.85546875" style="54"/>
    <col min="4" max="4" width="40.5703125" style="54" customWidth="1"/>
    <col min="5" max="5" width="11.42578125" style="51" customWidth="1"/>
    <col min="6" max="6" width="11" style="55" customWidth="1"/>
    <col min="7" max="7" width="10.5703125" style="55" customWidth="1"/>
    <col min="8" max="8" width="12.5703125" style="55" customWidth="1"/>
    <col min="9" max="9" width="13.28515625" style="52" customWidth="1"/>
    <col min="10" max="10" width="12.85546875" style="52" customWidth="1"/>
    <col min="11" max="11" width="10.7109375" style="55" customWidth="1"/>
    <col min="12" max="12" width="12.28515625" style="671" customWidth="1"/>
    <col min="13" max="13" width="13.28515625" style="28" customWidth="1"/>
    <col min="14" max="14" width="11.140625" style="28" customWidth="1"/>
    <col min="15" max="15" width="9.42578125" style="28" customWidth="1"/>
    <col min="16" max="16" width="10.85546875" style="28" customWidth="1"/>
    <col min="17" max="17" width="10.42578125" style="471" customWidth="1"/>
    <col min="18" max="18" width="14.85546875" customWidth="1"/>
    <col min="19" max="19" width="16.140625" customWidth="1"/>
    <col min="20" max="20" width="13.28515625" customWidth="1"/>
  </cols>
  <sheetData>
    <row r="1" spans="1:17" x14ac:dyDescent="0.35">
      <c r="A1" s="13"/>
      <c r="B1" s="54"/>
      <c r="E1" s="296"/>
      <c r="I1" s="55"/>
      <c r="J1" s="55"/>
      <c r="L1" s="910"/>
      <c r="M1" s="55"/>
      <c r="N1" s="55"/>
      <c r="O1" s="59"/>
      <c r="P1" s="59"/>
      <c r="Q1" s="1098" t="s">
        <v>110</v>
      </c>
    </row>
    <row r="2" spans="1:17" x14ac:dyDescent="0.35">
      <c r="A2" s="13"/>
      <c r="B2" s="54"/>
      <c r="E2" s="296"/>
      <c r="I2" s="55"/>
      <c r="J2" s="55"/>
      <c r="L2" s="910"/>
      <c r="M2" s="55"/>
      <c r="N2" s="55"/>
      <c r="O2" s="59"/>
      <c r="P2" s="59"/>
      <c r="Q2" s="1096" t="s">
        <v>129</v>
      </c>
    </row>
    <row r="3" spans="1:17" s="59" customFormat="1" x14ac:dyDescent="0.35">
      <c r="A3" s="13"/>
      <c r="B3" s="54"/>
      <c r="C3" s="54"/>
      <c r="D3" s="54"/>
      <c r="E3" s="296"/>
      <c r="F3" s="55"/>
      <c r="G3" s="55"/>
      <c r="H3" s="55"/>
      <c r="I3" s="55"/>
      <c r="J3" s="55"/>
      <c r="K3" s="55"/>
      <c r="L3" s="910"/>
      <c r="M3" s="55"/>
      <c r="N3" s="55"/>
      <c r="P3" s="1097"/>
      <c r="Q3" s="1096" t="s">
        <v>128</v>
      </c>
    </row>
    <row r="4" spans="1:17" s="59" customFormat="1" x14ac:dyDescent="0.35">
      <c r="A4" s="13"/>
      <c r="B4" s="54"/>
      <c r="C4" s="54"/>
      <c r="D4" s="54"/>
      <c r="E4" s="296"/>
      <c r="F4" s="55"/>
      <c r="G4" s="55"/>
      <c r="H4" s="55"/>
      <c r="I4" s="55"/>
      <c r="J4" s="55"/>
      <c r="K4" s="55"/>
      <c r="L4" s="910"/>
      <c r="M4" s="55"/>
      <c r="N4" s="55"/>
      <c r="Q4" s="1099"/>
    </row>
    <row r="5" spans="1:17" ht="21.75" thickBot="1" x14ac:dyDescent="0.4">
      <c r="A5" s="13"/>
      <c r="B5" s="54"/>
      <c r="E5" s="296"/>
      <c r="I5" s="55"/>
      <c r="J5" s="55"/>
      <c r="L5" s="910"/>
      <c r="M5" s="55"/>
      <c r="N5" s="55"/>
      <c r="O5" s="55"/>
    </row>
    <row r="6" spans="1:17" ht="21.75" thickBot="1" x14ac:dyDescent="0.4">
      <c r="A6" s="1091"/>
      <c r="B6" s="53" t="s">
        <v>78</v>
      </c>
      <c r="C6" s="251"/>
      <c r="D6" s="251"/>
      <c r="E6" s="57" t="s">
        <v>4</v>
      </c>
      <c r="F6" s="1199" t="s">
        <v>9</v>
      </c>
      <c r="G6" s="1200"/>
      <c r="H6" s="1201"/>
      <c r="I6" s="942" t="s">
        <v>10</v>
      </c>
      <c r="J6" s="90"/>
      <c r="K6" s="1199" t="s">
        <v>16</v>
      </c>
      <c r="L6" s="1200"/>
      <c r="M6" s="1201"/>
      <c r="N6" s="1112"/>
      <c r="O6" s="1161" t="s">
        <v>73</v>
      </c>
      <c r="P6" s="1148"/>
      <c r="Q6" s="1215"/>
    </row>
    <row r="7" spans="1:17" ht="21.75" thickBot="1" x14ac:dyDescent="0.4">
      <c r="A7" s="49"/>
      <c r="B7" s="942" t="s">
        <v>21</v>
      </c>
      <c r="C7" s="1161"/>
      <c r="D7" s="257"/>
      <c r="E7" s="928" t="s">
        <v>5</v>
      </c>
      <c r="F7" s="1119" t="s">
        <v>6</v>
      </c>
      <c r="G7" s="942" t="s">
        <v>7</v>
      </c>
      <c r="H7" s="90" t="s">
        <v>8</v>
      </c>
      <c r="I7" s="928" t="s">
        <v>11</v>
      </c>
      <c r="J7" s="1120"/>
      <c r="K7" s="928" t="s">
        <v>17</v>
      </c>
      <c r="L7" s="938" t="s">
        <v>63</v>
      </c>
      <c r="M7" s="1121" t="s">
        <v>64</v>
      </c>
      <c r="N7" s="926" t="s">
        <v>65</v>
      </c>
      <c r="O7" s="1122" t="s">
        <v>67</v>
      </c>
      <c r="P7" s="1123" t="s">
        <v>66</v>
      </c>
      <c r="Q7" s="1216" t="s">
        <v>68</v>
      </c>
    </row>
    <row r="8" spans="1:17" ht="21.75" thickBot="1" x14ac:dyDescent="0.4">
      <c r="A8" s="327"/>
      <c r="B8" s="1217" t="s">
        <v>2</v>
      </c>
      <c r="C8" s="65"/>
      <c r="D8" s="78"/>
      <c r="E8" s="88"/>
      <c r="F8" s="267"/>
      <c r="G8" s="267"/>
      <c r="H8" s="267"/>
      <c r="I8" s="268"/>
      <c r="J8" s="269"/>
      <c r="K8" s="268"/>
      <c r="L8" s="674"/>
      <c r="M8" s="677"/>
      <c r="N8" s="674"/>
      <c r="O8" s="282"/>
      <c r="P8" s="675"/>
      <c r="Q8" s="500"/>
    </row>
    <row r="9" spans="1:17" ht="24" thickBot="1" x14ac:dyDescent="0.4">
      <c r="A9" s="379">
        <v>96</v>
      </c>
      <c r="B9" s="140" t="s">
        <v>36</v>
      </c>
      <c r="C9" s="1100"/>
      <c r="D9" s="1101"/>
      <c r="E9" s="120">
        <v>140</v>
      </c>
      <c r="F9" s="126">
        <v>2.09</v>
      </c>
      <c r="G9" s="127">
        <v>0.88</v>
      </c>
      <c r="H9" s="128">
        <v>22.24</v>
      </c>
      <c r="I9" s="120">
        <v>120.36</v>
      </c>
      <c r="J9" s="98"/>
      <c r="K9" s="120">
        <v>1.54</v>
      </c>
      <c r="L9" s="117">
        <v>0.13500000000000001</v>
      </c>
      <c r="M9" s="1155">
        <v>18.059999999999999</v>
      </c>
      <c r="N9" s="271">
        <v>161.74</v>
      </c>
      <c r="O9" s="253">
        <v>0.31</v>
      </c>
      <c r="P9" s="253">
        <v>34.9</v>
      </c>
      <c r="Q9" s="968">
        <v>0.48</v>
      </c>
    </row>
    <row r="10" spans="1:17" ht="23.25" x14ac:dyDescent="0.35">
      <c r="A10" s="381">
        <v>253</v>
      </c>
      <c r="B10" s="100" t="s">
        <v>43</v>
      </c>
      <c r="C10" s="102"/>
      <c r="D10" s="110"/>
      <c r="E10" s="103">
        <v>180</v>
      </c>
      <c r="F10" s="112">
        <v>2.85</v>
      </c>
      <c r="G10" s="113">
        <v>2.41</v>
      </c>
      <c r="H10" s="114">
        <v>14.36</v>
      </c>
      <c r="I10" s="111">
        <v>91</v>
      </c>
      <c r="J10" s="98"/>
      <c r="K10" s="103">
        <v>1.17</v>
      </c>
      <c r="L10" s="242">
        <v>0.04</v>
      </c>
      <c r="M10" s="248">
        <v>18</v>
      </c>
      <c r="N10" s="265">
        <v>113.2</v>
      </c>
      <c r="O10" s="242">
        <v>2.6</v>
      </c>
      <c r="P10" s="242">
        <v>81</v>
      </c>
      <c r="Q10" s="484">
        <v>0.12</v>
      </c>
    </row>
    <row r="11" spans="1:17" ht="23.25" x14ac:dyDescent="0.35">
      <c r="A11" s="381">
        <v>3</v>
      </c>
      <c r="B11" s="107" t="s">
        <v>51</v>
      </c>
      <c r="C11" s="108"/>
      <c r="D11" s="108"/>
      <c r="E11" s="109" t="s">
        <v>45</v>
      </c>
      <c r="F11" s="104">
        <v>2.4849999999999999</v>
      </c>
      <c r="G11" s="105">
        <v>3.27</v>
      </c>
      <c r="H11" s="106">
        <v>7.28</v>
      </c>
      <c r="I11" s="103">
        <v>68.5</v>
      </c>
      <c r="J11" s="98"/>
      <c r="K11" s="103">
        <v>3.5000000000000003E-2</v>
      </c>
      <c r="L11" s="240">
        <v>3.5000000000000003E-2</v>
      </c>
      <c r="M11" s="241">
        <v>29.5</v>
      </c>
      <c r="N11" s="260">
        <v>23.1</v>
      </c>
      <c r="O11" s="240">
        <v>0.875</v>
      </c>
      <c r="P11" s="240">
        <v>35.5</v>
      </c>
      <c r="Q11" s="488">
        <v>0.88</v>
      </c>
    </row>
    <row r="12" spans="1:17" ht="24" thickBot="1" x14ac:dyDescent="0.4">
      <c r="A12" s="381"/>
      <c r="B12" s="100"/>
      <c r="C12" s="102"/>
      <c r="D12" s="110"/>
      <c r="E12" s="111"/>
      <c r="F12" s="112"/>
      <c r="G12" s="113"/>
      <c r="H12" s="114"/>
      <c r="I12" s="111"/>
      <c r="J12" s="98"/>
      <c r="K12" s="151"/>
      <c r="L12" s="830"/>
      <c r="M12" s="831"/>
      <c r="N12" s="832"/>
      <c r="O12" s="261"/>
      <c r="P12" s="261"/>
      <c r="Q12" s="493"/>
    </row>
    <row r="13" spans="1:17" ht="24" thickBot="1" x14ac:dyDescent="0.4">
      <c r="A13" s="381"/>
      <c r="B13" s="65"/>
      <c r="C13" s="78"/>
      <c r="D13" s="65" t="s">
        <v>12</v>
      </c>
      <c r="E13" s="332">
        <f>E11+E10+E9</f>
        <v>350</v>
      </c>
      <c r="F13" s="79">
        <f>SUM(F9:F11)</f>
        <v>7.4249999999999989</v>
      </c>
      <c r="G13" s="79">
        <f>SUM(G9:G11)</f>
        <v>6.5600000000000005</v>
      </c>
      <c r="H13" s="79">
        <f>SUM(H9:H11)</f>
        <v>43.879999999999995</v>
      </c>
      <c r="I13" s="74">
        <f>SUM(I9:I11)</f>
        <v>279.86</v>
      </c>
      <c r="J13" s="116">
        <v>0.2</v>
      </c>
      <c r="K13" s="74">
        <f>SUM(K9:K11)</f>
        <v>2.7450000000000001</v>
      </c>
      <c r="L13" s="74">
        <f t="shared" ref="L13:Q13" si="0">L9+L10+L11</f>
        <v>0.21000000000000002</v>
      </c>
      <c r="M13" s="75">
        <f t="shared" si="0"/>
        <v>65.56</v>
      </c>
      <c r="N13" s="333">
        <f t="shared" si="0"/>
        <v>298.04000000000002</v>
      </c>
      <c r="O13" s="333">
        <f t="shared" si="0"/>
        <v>3.7850000000000001</v>
      </c>
      <c r="P13" s="333">
        <f t="shared" si="0"/>
        <v>151.4</v>
      </c>
      <c r="Q13" s="64">
        <f t="shared" si="0"/>
        <v>1.48</v>
      </c>
    </row>
    <row r="14" spans="1:17" ht="21.75" thickBot="1" x14ac:dyDescent="0.4">
      <c r="A14" s="121"/>
      <c r="B14" s="1217" t="s">
        <v>22</v>
      </c>
      <c r="C14" s="78"/>
      <c r="D14" s="78"/>
      <c r="E14" s="88"/>
      <c r="F14" s="134"/>
      <c r="G14" s="134"/>
      <c r="H14" s="134"/>
      <c r="I14" s="88"/>
      <c r="J14" s="269"/>
      <c r="K14" s="88"/>
      <c r="L14" s="674"/>
      <c r="M14" s="677"/>
      <c r="N14" s="674"/>
      <c r="O14" s="282"/>
      <c r="P14" s="282"/>
      <c r="Q14" s="502"/>
    </row>
    <row r="15" spans="1:17" ht="21.75" thickBot="1" x14ac:dyDescent="0.4">
      <c r="A15" s="154">
        <v>418</v>
      </c>
      <c r="B15" s="243" t="s">
        <v>24</v>
      </c>
      <c r="C15" s="170"/>
      <c r="D15" s="170"/>
      <c r="E15" s="244">
        <v>100</v>
      </c>
      <c r="F15" s="172">
        <v>0.14000000000000001</v>
      </c>
      <c r="G15" s="282"/>
      <c r="H15" s="245">
        <v>11.4</v>
      </c>
      <c r="I15" s="246">
        <v>70</v>
      </c>
      <c r="J15" s="247"/>
      <c r="K15" s="246">
        <v>2</v>
      </c>
      <c r="L15" s="242">
        <v>0.04</v>
      </c>
      <c r="M15" s="248"/>
      <c r="N15" s="265">
        <v>40</v>
      </c>
      <c r="O15" s="242">
        <v>4</v>
      </c>
      <c r="P15" s="242">
        <v>18</v>
      </c>
      <c r="Q15" s="484">
        <v>0.2</v>
      </c>
    </row>
    <row r="16" spans="1:17" ht="21.75" thickBot="1" x14ac:dyDescent="0.4">
      <c r="A16" s="121"/>
      <c r="B16" s="65"/>
      <c r="C16" s="78"/>
      <c r="D16" s="78" t="s">
        <v>12</v>
      </c>
      <c r="E16" s="88">
        <v>100</v>
      </c>
      <c r="F16" s="79">
        <f>F15</f>
        <v>0.14000000000000001</v>
      </c>
      <c r="G16" s="79"/>
      <c r="H16" s="337">
        <f>H15</f>
        <v>11.4</v>
      </c>
      <c r="I16" s="80">
        <f>I15</f>
        <v>70</v>
      </c>
      <c r="J16" s="116">
        <v>0.05</v>
      </c>
      <c r="K16" s="80">
        <f>K15</f>
        <v>2</v>
      </c>
      <c r="L16" s="338">
        <f t="shared" ref="L16:Q16" si="1">L15</f>
        <v>0.04</v>
      </c>
      <c r="M16" s="676">
        <f t="shared" si="1"/>
        <v>0</v>
      </c>
      <c r="N16" s="338">
        <f t="shared" si="1"/>
        <v>40</v>
      </c>
      <c r="O16" s="338">
        <f t="shared" si="1"/>
        <v>4</v>
      </c>
      <c r="P16" s="338">
        <f t="shared" si="1"/>
        <v>18</v>
      </c>
      <c r="Q16" s="507">
        <f t="shared" si="1"/>
        <v>0.2</v>
      </c>
    </row>
    <row r="17" spans="1:17" ht="21.75" thickBot="1" x14ac:dyDescent="0.4">
      <c r="A17" s="121"/>
      <c r="B17" s="1217" t="s">
        <v>0</v>
      </c>
      <c r="C17" s="65"/>
      <c r="D17" s="78"/>
      <c r="E17" s="88"/>
      <c r="F17" s="134"/>
      <c r="G17" s="134"/>
      <c r="H17" s="134"/>
      <c r="I17" s="88"/>
      <c r="J17" s="164"/>
      <c r="K17" s="88"/>
      <c r="L17" s="674"/>
      <c r="M17" s="677"/>
      <c r="N17" s="674"/>
      <c r="O17" s="282"/>
      <c r="P17" s="282"/>
      <c r="Q17" s="502"/>
    </row>
    <row r="18" spans="1:17" ht="23.25" x14ac:dyDescent="0.35">
      <c r="A18" s="298">
        <v>21</v>
      </c>
      <c r="B18" s="100" t="s">
        <v>148</v>
      </c>
      <c r="C18" s="101"/>
      <c r="D18" s="102"/>
      <c r="E18" s="103">
        <v>30</v>
      </c>
      <c r="F18" s="104">
        <v>0.25</v>
      </c>
      <c r="G18" s="105">
        <v>1.53</v>
      </c>
      <c r="H18" s="106">
        <v>0.78</v>
      </c>
      <c r="I18" s="103">
        <v>17.940000000000001</v>
      </c>
      <c r="J18" s="129"/>
      <c r="K18" s="145">
        <v>4.96</v>
      </c>
      <c r="L18" s="275">
        <v>1.4E-2</v>
      </c>
      <c r="M18" s="279"/>
      <c r="N18" s="275">
        <v>9.92</v>
      </c>
      <c r="O18" s="254">
        <v>0.55600000000000005</v>
      </c>
      <c r="P18" s="254">
        <v>7.44</v>
      </c>
      <c r="Q18" s="266">
        <v>0.26300000000000001</v>
      </c>
    </row>
    <row r="19" spans="1:17" ht="23.25" x14ac:dyDescent="0.35">
      <c r="A19" s="298">
        <v>38</v>
      </c>
      <c r="B19" s="100" t="s">
        <v>42</v>
      </c>
      <c r="C19" s="101"/>
      <c r="D19" s="102"/>
      <c r="E19" s="103">
        <v>150</v>
      </c>
      <c r="F19" s="104">
        <v>1.0900000000000001</v>
      </c>
      <c r="G19" s="105">
        <v>4.9400000000000004</v>
      </c>
      <c r="H19" s="106">
        <v>7.64</v>
      </c>
      <c r="I19" s="103">
        <v>71.5</v>
      </c>
      <c r="J19" s="129"/>
      <c r="K19" s="103">
        <v>7.17</v>
      </c>
      <c r="L19" s="260">
        <v>2.8500000000000001E-2</v>
      </c>
      <c r="M19" s="276"/>
      <c r="N19" s="260">
        <v>83.36</v>
      </c>
      <c r="O19" s="240">
        <v>0.99</v>
      </c>
      <c r="P19" s="240">
        <v>36.44</v>
      </c>
      <c r="Q19" s="488">
        <v>0.71</v>
      </c>
    </row>
    <row r="20" spans="1:17" ht="23.25" x14ac:dyDescent="0.35">
      <c r="A20" s="298">
        <v>171</v>
      </c>
      <c r="B20" s="100" t="s">
        <v>149</v>
      </c>
      <c r="C20" s="101"/>
      <c r="D20" s="102"/>
      <c r="E20" s="103">
        <v>160</v>
      </c>
      <c r="F20" s="130">
        <v>8.26</v>
      </c>
      <c r="G20" s="131">
        <v>17.37</v>
      </c>
      <c r="H20" s="106">
        <v>31.15</v>
      </c>
      <c r="I20" s="103">
        <v>204.36</v>
      </c>
      <c r="J20" s="129"/>
      <c r="K20" s="103">
        <v>9.5299999999999994</v>
      </c>
      <c r="L20" s="260">
        <v>0.26</v>
      </c>
      <c r="M20" s="276">
        <v>227.44</v>
      </c>
      <c r="N20" s="260">
        <v>36.82</v>
      </c>
      <c r="O20" s="240">
        <v>0.7</v>
      </c>
      <c r="P20" s="240">
        <v>109.3</v>
      </c>
      <c r="Q20" s="488">
        <v>0.91</v>
      </c>
    </row>
    <row r="21" spans="1:17" ht="23.25" x14ac:dyDescent="0.35">
      <c r="A21" s="298">
        <v>240</v>
      </c>
      <c r="B21" s="100" t="s">
        <v>150</v>
      </c>
      <c r="C21" s="102"/>
      <c r="D21" s="108"/>
      <c r="E21" s="103">
        <v>150</v>
      </c>
      <c r="F21" s="130">
        <v>0.12</v>
      </c>
      <c r="G21" s="105">
        <v>0.12</v>
      </c>
      <c r="H21" s="106">
        <v>17.91</v>
      </c>
      <c r="I21" s="103">
        <v>73.2</v>
      </c>
      <c r="J21" s="129"/>
      <c r="K21" s="103">
        <v>1.29</v>
      </c>
      <c r="L21" s="260">
        <v>4.4999999999999997E-3</v>
      </c>
      <c r="M21" s="276"/>
      <c r="N21" s="260">
        <v>12.96</v>
      </c>
      <c r="O21" s="240">
        <v>4.2</v>
      </c>
      <c r="P21" s="240">
        <v>7.2</v>
      </c>
      <c r="Q21" s="488">
        <v>0.94499999999999995</v>
      </c>
    </row>
    <row r="22" spans="1:17" s="62" customFormat="1" x14ac:dyDescent="0.35">
      <c r="A22" s="239" t="s">
        <v>69</v>
      </c>
      <c r="B22" s="132" t="s">
        <v>18</v>
      </c>
      <c r="C22" s="133"/>
      <c r="D22" s="110"/>
      <c r="E22" s="111">
        <v>40</v>
      </c>
      <c r="F22" s="112">
        <v>1.98</v>
      </c>
      <c r="G22" s="113">
        <v>0.36</v>
      </c>
      <c r="H22" s="114">
        <v>10.02</v>
      </c>
      <c r="I22" s="111">
        <v>52</v>
      </c>
      <c r="J22" s="129"/>
      <c r="K22" s="183"/>
      <c r="L22" s="240">
        <v>0.03</v>
      </c>
      <c r="M22" s="241"/>
      <c r="N22" s="260">
        <v>11.5</v>
      </c>
      <c r="O22" s="240">
        <v>5.4</v>
      </c>
      <c r="P22" s="240">
        <v>53</v>
      </c>
      <c r="Q22" s="488">
        <v>1.55</v>
      </c>
    </row>
    <row r="23" spans="1:17" s="62" customFormat="1" ht="21.75" thickBot="1" x14ac:dyDescent="0.4">
      <c r="A23" s="239" t="s">
        <v>69</v>
      </c>
      <c r="B23" s="132" t="s">
        <v>31</v>
      </c>
      <c r="C23" s="135"/>
      <c r="D23" s="110"/>
      <c r="E23" s="111">
        <v>30</v>
      </c>
      <c r="F23" s="112">
        <v>2.37</v>
      </c>
      <c r="G23" s="113">
        <v>0.3</v>
      </c>
      <c r="H23" s="114">
        <v>14.49</v>
      </c>
      <c r="I23" s="111">
        <v>71</v>
      </c>
      <c r="J23" s="129"/>
      <c r="K23" s="340"/>
      <c r="L23" s="242"/>
      <c r="M23" s="248"/>
      <c r="N23" s="265">
        <v>6.9</v>
      </c>
      <c r="O23" s="242">
        <v>7.6</v>
      </c>
      <c r="P23" s="242">
        <v>14.1</v>
      </c>
      <c r="Q23" s="484">
        <v>0.33</v>
      </c>
    </row>
    <row r="24" spans="1:17" ht="24" thickBot="1" x14ac:dyDescent="0.4">
      <c r="A24" s="298"/>
      <c r="B24" s="65"/>
      <c r="C24" s="78"/>
      <c r="D24" s="78" t="s">
        <v>12</v>
      </c>
      <c r="E24" s="88">
        <f>E23+E22+E21+E20+E19+E18</f>
        <v>560</v>
      </c>
      <c r="F24" s="79">
        <f>SUM(F18:F23)</f>
        <v>14.07</v>
      </c>
      <c r="G24" s="79">
        <f>SUM(G18:G23)</f>
        <v>24.620000000000005</v>
      </c>
      <c r="H24" s="79">
        <f>SUM(H18:H23)</f>
        <v>81.99</v>
      </c>
      <c r="I24" s="74">
        <f>SUM(I18:I23)</f>
        <v>490</v>
      </c>
      <c r="J24" s="116">
        <v>0.35</v>
      </c>
      <c r="K24" s="80">
        <f>SUM(K18:K23)</f>
        <v>22.949999999999996</v>
      </c>
      <c r="L24" s="333">
        <f>L18+L19+L20+L21+L22</f>
        <v>0.33699999999999997</v>
      </c>
      <c r="M24" s="75">
        <f t="shared" ref="M24" si="2">SUM(M19:M23)</f>
        <v>227.44</v>
      </c>
      <c r="N24" s="333">
        <f>N18+N19+N20+N21+N22+N23</f>
        <v>161.46</v>
      </c>
      <c r="O24" s="333">
        <f>O18+O19+O20+O21+O22+O23</f>
        <v>19.445999999999998</v>
      </c>
      <c r="P24" s="333">
        <f>P18+P19+P20+P21+P22+P23</f>
        <v>227.48</v>
      </c>
      <c r="Q24" s="64">
        <f>Q18+Q19+Q20+Q21+Q22+Q23</f>
        <v>4.7080000000000002</v>
      </c>
    </row>
    <row r="25" spans="1:17" ht="21.75" thickBot="1" x14ac:dyDescent="0.4">
      <c r="A25" s="121"/>
      <c r="B25" s="1217" t="s">
        <v>1</v>
      </c>
      <c r="C25" s="65"/>
      <c r="D25" s="78"/>
      <c r="E25" s="88"/>
      <c r="F25" s="134"/>
      <c r="G25" s="134"/>
      <c r="H25" s="134"/>
      <c r="I25" s="88"/>
      <c r="J25" s="164"/>
      <c r="K25" s="88"/>
      <c r="L25" s="674"/>
      <c r="M25" s="677"/>
      <c r="N25" s="674"/>
      <c r="O25" s="282"/>
      <c r="P25" s="282"/>
      <c r="Q25" s="502"/>
    </row>
    <row r="26" spans="1:17" s="62" customFormat="1" x14ac:dyDescent="0.35">
      <c r="A26" s="99">
        <v>261</v>
      </c>
      <c r="B26" s="140" t="s">
        <v>151</v>
      </c>
      <c r="C26" s="102"/>
      <c r="D26" s="108"/>
      <c r="E26" s="111">
        <v>200</v>
      </c>
      <c r="F26" s="141">
        <v>8.2100000000000009</v>
      </c>
      <c r="G26" s="142">
        <v>3.61</v>
      </c>
      <c r="H26" s="143">
        <v>11.81</v>
      </c>
      <c r="I26" s="111">
        <v>103.29</v>
      </c>
      <c r="J26" s="144"/>
      <c r="K26" s="145">
        <v>1.0900000000000001</v>
      </c>
      <c r="L26" s="934">
        <v>0.06</v>
      </c>
      <c r="M26" s="935">
        <v>30</v>
      </c>
      <c r="N26" s="936">
        <v>180</v>
      </c>
      <c r="O26" s="934">
        <v>21</v>
      </c>
      <c r="P26" s="934">
        <v>135</v>
      </c>
      <c r="Q26" s="962">
        <v>0.15</v>
      </c>
    </row>
    <row r="27" spans="1:17" s="62" customFormat="1" ht="21.75" thickBot="1" x14ac:dyDescent="0.4">
      <c r="A27" s="99">
        <v>289</v>
      </c>
      <c r="B27" s="100" t="s">
        <v>32</v>
      </c>
      <c r="C27" s="102"/>
      <c r="D27" s="108"/>
      <c r="E27" s="103">
        <v>50</v>
      </c>
      <c r="F27" s="104">
        <v>3.3</v>
      </c>
      <c r="G27" s="105">
        <v>2.99</v>
      </c>
      <c r="H27" s="106">
        <v>15.54</v>
      </c>
      <c r="I27" s="103">
        <v>106.71</v>
      </c>
      <c r="J27" s="129"/>
      <c r="K27" s="103">
        <v>0.15</v>
      </c>
      <c r="L27" s="261">
        <v>7.0000000000000007E-2</v>
      </c>
      <c r="M27" s="262">
        <v>7</v>
      </c>
      <c r="N27" s="832">
        <v>11.2</v>
      </c>
      <c r="O27" s="261">
        <v>14.2</v>
      </c>
      <c r="P27" s="261">
        <v>38.299999999999997</v>
      </c>
      <c r="Q27" s="493">
        <v>0.7</v>
      </c>
    </row>
    <row r="28" spans="1:17" s="59" customFormat="1" ht="24" thickBot="1" x14ac:dyDescent="0.4">
      <c r="A28" s="295"/>
      <c r="B28" s="100"/>
      <c r="C28" s="102"/>
      <c r="D28" s="110"/>
      <c r="E28" s="137"/>
      <c r="F28" s="136"/>
      <c r="G28" s="136"/>
      <c r="H28" s="136"/>
      <c r="I28" s="137"/>
      <c r="J28" s="345"/>
      <c r="K28" s="833"/>
      <c r="L28" s="673"/>
      <c r="M28" s="1218"/>
      <c r="N28" s="673"/>
      <c r="O28" s="418"/>
      <c r="P28" s="418"/>
      <c r="Q28" s="1219"/>
    </row>
    <row r="29" spans="1:17" ht="24" thickBot="1" x14ac:dyDescent="0.4">
      <c r="A29" s="295"/>
      <c r="B29" s="93"/>
      <c r="C29" s="150"/>
      <c r="D29" s="93" t="s">
        <v>12</v>
      </c>
      <c r="E29" s="146">
        <f>E27+E26</f>
        <v>250</v>
      </c>
      <c r="F29" s="337">
        <f>F27+F26+F25</f>
        <v>11.510000000000002</v>
      </c>
      <c r="G29" s="337">
        <f>G27+G26+G25</f>
        <v>6.6</v>
      </c>
      <c r="H29" s="346">
        <f>H27+H26+H25</f>
        <v>27.35</v>
      </c>
      <c r="I29" s="146">
        <f>I27+I26+I25</f>
        <v>210</v>
      </c>
      <c r="J29" s="341">
        <v>0.15</v>
      </c>
      <c r="K29" s="80">
        <f>K27+K26+K25</f>
        <v>1.24</v>
      </c>
      <c r="L29" s="667">
        <f>SUM(L26:L27)</f>
        <v>0.13</v>
      </c>
      <c r="M29" s="668">
        <f>SUM(M26:M27)</f>
        <v>37</v>
      </c>
      <c r="N29" s="667">
        <f>SUM(N26:N27)</f>
        <v>191.2</v>
      </c>
      <c r="O29" s="667">
        <f>SUM(O26:O27)</f>
        <v>35.200000000000003</v>
      </c>
      <c r="P29" s="667">
        <f>SUM(P26:P27)</f>
        <v>173.3</v>
      </c>
      <c r="Q29" s="181">
        <f>SUM(Q26:Q27)</f>
        <v>0.85</v>
      </c>
    </row>
    <row r="30" spans="1:17" ht="21.75" thickBot="1" x14ac:dyDescent="0.4">
      <c r="A30" s="121"/>
      <c r="B30" s="1217" t="s">
        <v>26</v>
      </c>
      <c r="C30" s="65"/>
      <c r="D30" s="78"/>
      <c r="E30" s="88"/>
      <c r="F30" s="134"/>
      <c r="G30" s="134"/>
      <c r="H30" s="134"/>
      <c r="I30" s="88"/>
      <c r="J30" s="164"/>
      <c r="K30" s="88"/>
      <c r="L30" s="674"/>
      <c r="M30" s="677"/>
      <c r="N30" s="674"/>
      <c r="O30" s="282"/>
      <c r="P30" s="282"/>
      <c r="Q30" s="502"/>
    </row>
    <row r="31" spans="1:17" x14ac:dyDescent="0.35">
      <c r="A31" s="121">
        <v>227</v>
      </c>
      <c r="B31" s="140" t="s">
        <v>37</v>
      </c>
      <c r="C31" s="102"/>
      <c r="D31" s="108"/>
      <c r="E31" s="103">
        <v>40</v>
      </c>
      <c r="F31" s="104">
        <v>4.7249999999999996</v>
      </c>
      <c r="G31" s="105">
        <v>4.5999999999999996</v>
      </c>
      <c r="H31" s="106">
        <v>0.28000000000000003</v>
      </c>
      <c r="I31" s="103">
        <v>63</v>
      </c>
      <c r="J31" s="129"/>
      <c r="K31" s="103"/>
      <c r="L31" s="275">
        <v>0.03</v>
      </c>
      <c r="M31" s="279">
        <v>100</v>
      </c>
      <c r="N31" s="275">
        <v>22</v>
      </c>
      <c r="O31" s="254">
        <v>1.8</v>
      </c>
      <c r="P31" s="254">
        <v>70.010000000000005</v>
      </c>
      <c r="Q31" s="516">
        <v>0.73</v>
      </c>
    </row>
    <row r="32" spans="1:17" x14ac:dyDescent="0.35">
      <c r="A32" s="121">
        <v>77</v>
      </c>
      <c r="B32" s="140" t="s">
        <v>55</v>
      </c>
      <c r="C32" s="102"/>
      <c r="D32" s="108"/>
      <c r="E32" s="103">
        <v>110</v>
      </c>
      <c r="F32" s="104">
        <v>1.22</v>
      </c>
      <c r="G32" s="105">
        <v>3.91</v>
      </c>
      <c r="H32" s="106">
        <v>7.51</v>
      </c>
      <c r="I32" s="103">
        <v>136.13999999999999</v>
      </c>
      <c r="J32" s="129"/>
      <c r="K32" s="103">
        <v>6.04</v>
      </c>
      <c r="L32" s="275">
        <v>0.04</v>
      </c>
      <c r="M32" s="279">
        <v>20</v>
      </c>
      <c r="N32" s="275">
        <v>68</v>
      </c>
      <c r="O32" s="254">
        <v>0.06</v>
      </c>
      <c r="P32" s="254">
        <v>35.86</v>
      </c>
      <c r="Q32" s="516">
        <v>0.33</v>
      </c>
    </row>
    <row r="33" spans="1:17" x14ac:dyDescent="0.35">
      <c r="A33" s="121">
        <v>260</v>
      </c>
      <c r="B33" s="100" t="s">
        <v>27</v>
      </c>
      <c r="C33" s="102"/>
      <c r="D33" s="108"/>
      <c r="E33" s="103">
        <v>150</v>
      </c>
      <c r="F33" s="104">
        <v>0.14000000000000001</v>
      </c>
      <c r="G33" s="105">
        <v>0.01</v>
      </c>
      <c r="H33" s="106">
        <v>9.6199999999999992</v>
      </c>
      <c r="I33" s="103">
        <v>39.479999999999997</v>
      </c>
      <c r="J33" s="129"/>
      <c r="K33" s="103">
        <v>0.02</v>
      </c>
      <c r="L33" s="275"/>
      <c r="M33" s="279"/>
      <c r="N33" s="275">
        <v>3.6</v>
      </c>
      <c r="O33" s="254">
        <v>0.86</v>
      </c>
      <c r="P33" s="254">
        <v>3.8</v>
      </c>
      <c r="Q33" s="516">
        <v>0.16</v>
      </c>
    </row>
    <row r="34" spans="1:17" s="62" customFormat="1" ht="21.75" thickBot="1" x14ac:dyDescent="0.4">
      <c r="A34" s="123">
        <v>386</v>
      </c>
      <c r="B34" s="100" t="s">
        <v>47</v>
      </c>
      <c r="C34" s="102"/>
      <c r="D34" s="110"/>
      <c r="E34" s="111">
        <v>70</v>
      </c>
      <c r="F34" s="112">
        <v>0.4</v>
      </c>
      <c r="G34" s="113">
        <v>0.4</v>
      </c>
      <c r="H34" s="114">
        <v>6.48</v>
      </c>
      <c r="I34" s="111">
        <v>41.38</v>
      </c>
      <c r="J34" s="129"/>
      <c r="K34" s="103">
        <v>10</v>
      </c>
      <c r="L34" s="832">
        <v>1.6500000000000001E-2</v>
      </c>
      <c r="M34" s="831"/>
      <c r="N34" s="832">
        <v>8.8000000000000007</v>
      </c>
      <c r="O34" s="261">
        <v>4.95</v>
      </c>
      <c r="P34" s="261">
        <v>6.05</v>
      </c>
      <c r="Q34" s="493">
        <v>1.21</v>
      </c>
    </row>
    <row r="35" spans="1:17" s="62" customFormat="1" ht="21.75" thickBot="1" x14ac:dyDescent="0.4">
      <c r="A35" s="123" t="s">
        <v>69</v>
      </c>
      <c r="B35" s="100" t="s">
        <v>28</v>
      </c>
      <c r="C35" s="102"/>
      <c r="D35" s="110"/>
      <c r="E35" s="111">
        <v>30</v>
      </c>
      <c r="F35" s="112">
        <v>2.37</v>
      </c>
      <c r="G35" s="113">
        <v>0.3</v>
      </c>
      <c r="H35" s="114">
        <v>14.49</v>
      </c>
      <c r="I35" s="111">
        <v>70.14</v>
      </c>
      <c r="J35" s="149"/>
      <c r="K35" s="103"/>
      <c r="L35" s="832"/>
      <c r="M35" s="831"/>
      <c r="N35" s="265">
        <v>6.9</v>
      </c>
      <c r="O35" s="242">
        <v>9.9</v>
      </c>
      <c r="P35" s="242">
        <v>14.1</v>
      </c>
      <c r="Q35" s="484">
        <v>0.33</v>
      </c>
    </row>
    <row r="36" spans="1:17" ht="21.75" thickBot="1" x14ac:dyDescent="0.4">
      <c r="A36" s="123"/>
      <c r="B36" s="93"/>
      <c r="C36" s="150"/>
      <c r="D36" s="93" t="s">
        <v>12</v>
      </c>
      <c r="E36" s="146">
        <f>E31+E32+E33+E34+E35</f>
        <v>400</v>
      </c>
      <c r="F36" s="147">
        <f>SUM(F31:F35)</f>
        <v>8.8550000000000004</v>
      </c>
      <c r="G36" s="147">
        <f>SUM(G31:G35)</f>
        <v>9.2200000000000006</v>
      </c>
      <c r="H36" s="147">
        <f>SUM(H31:H35)</f>
        <v>38.380000000000003</v>
      </c>
      <c r="I36" s="146">
        <f>SUM(I31:I35)</f>
        <v>350.14</v>
      </c>
      <c r="J36" s="341">
        <v>0.25</v>
      </c>
      <c r="K36" s="146">
        <f>SUM(K31:K35)</f>
        <v>16.059999999999999</v>
      </c>
      <c r="L36" s="333">
        <f t="shared" ref="L36:Q36" si="3">SUM(L30:L35)</f>
        <v>8.6500000000000007E-2</v>
      </c>
      <c r="M36" s="75">
        <f t="shared" si="3"/>
        <v>120</v>
      </c>
      <c r="N36" s="333">
        <f>N31+N32+N33+N34+N35</f>
        <v>109.3</v>
      </c>
      <c r="O36" s="333">
        <f>O31+O32+O33+O34+O35</f>
        <v>17.57</v>
      </c>
      <c r="P36" s="333">
        <f t="shared" si="3"/>
        <v>129.82</v>
      </c>
      <c r="Q36" s="64">
        <f t="shared" si="3"/>
        <v>2.76</v>
      </c>
    </row>
    <row r="37" spans="1:17" ht="21.75" thickBot="1" x14ac:dyDescent="0.4">
      <c r="A37" s="92"/>
      <c r="B37" s="93"/>
      <c r="C37" s="150"/>
      <c r="D37" s="150"/>
      <c r="E37" s="146"/>
      <c r="F37" s="147"/>
      <c r="G37" s="147"/>
      <c r="H37" s="184"/>
      <c r="I37" s="146"/>
      <c r="J37" s="148"/>
      <c r="K37" s="678"/>
      <c r="L37" s="271"/>
      <c r="M37" s="172"/>
      <c r="N37" s="271"/>
      <c r="O37" s="253"/>
      <c r="P37" s="253"/>
      <c r="Q37" s="968"/>
    </row>
    <row r="38" spans="1:17" ht="21.75" thickBot="1" x14ac:dyDescent="0.4">
      <c r="A38" s="18"/>
      <c r="B38" s="65"/>
      <c r="C38" s="78"/>
      <c r="D38" s="79" t="s">
        <v>20</v>
      </c>
      <c r="E38" s="1220">
        <f>E13+E16+E24+E29+E36</f>
        <v>1660</v>
      </c>
      <c r="F38" s="79">
        <f>F13+F16+F24+F29+F36</f>
        <v>42</v>
      </c>
      <c r="G38" s="79">
        <f>G13+G24+G29+G36</f>
        <v>47.000000000000007</v>
      </c>
      <c r="H38" s="337">
        <f t="shared" ref="H38:Q38" si="4">H13+H16+H24+H29+H36</f>
        <v>202.99999999999997</v>
      </c>
      <c r="I38" s="80">
        <f t="shared" si="4"/>
        <v>1400</v>
      </c>
      <c r="J38" s="116">
        <f t="shared" si="4"/>
        <v>1</v>
      </c>
      <c r="K38" s="80">
        <f>K13+K16+K24+K29+K36</f>
        <v>44.99499999999999</v>
      </c>
      <c r="L38" s="1127">
        <f t="shared" si="4"/>
        <v>0.80349999999999999</v>
      </c>
      <c r="M38" s="1127">
        <f t="shared" si="4"/>
        <v>450</v>
      </c>
      <c r="N38" s="1127">
        <f>N13+N16+N24+N29+N36</f>
        <v>800</v>
      </c>
      <c r="O38" s="1127">
        <f t="shared" si="4"/>
        <v>80.001000000000005</v>
      </c>
      <c r="P38" s="1127">
        <f t="shared" si="4"/>
        <v>700</v>
      </c>
      <c r="Q38" s="507">
        <f t="shared" si="4"/>
        <v>9.9979999999999993</v>
      </c>
    </row>
    <row r="39" spans="1:17" ht="21.75" thickBot="1" x14ac:dyDescent="0.4">
      <c r="A39" s="24"/>
      <c r="B39" s="94"/>
      <c r="C39" s="94"/>
      <c r="D39" s="173"/>
      <c r="E39" s="679"/>
      <c r="F39" s="173"/>
      <c r="G39" s="173"/>
      <c r="H39" s="176"/>
      <c r="I39" s="176"/>
      <c r="J39" s="177"/>
      <c r="K39" s="176"/>
      <c r="L39" s="176"/>
      <c r="M39" s="176"/>
      <c r="N39" s="176"/>
      <c r="O39" s="176"/>
      <c r="P39" s="176"/>
      <c r="Q39" s="158"/>
    </row>
    <row r="40" spans="1:17" ht="21.75" thickBot="1" x14ac:dyDescent="0.4">
      <c r="A40" s="25"/>
      <c r="B40" s="90"/>
      <c r="C40" s="257"/>
      <c r="D40" s="257"/>
      <c r="E40" s="256"/>
      <c r="F40" s="1131"/>
      <c r="G40" s="1131"/>
      <c r="H40" s="1131"/>
      <c r="I40" s="1131"/>
      <c r="J40" s="1131"/>
      <c r="K40" s="1131"/>
      <c r="L40" s="1131"/>
      <c r="M40" s="1131"/>
      <c r="N40" s="1131"/>
      <c r="O40" s="1131"/>
      <c r="P40" s="1131"/>
      <c r="Q40" s="1221"/>
    </row>
    <row r="41" spans="1:17" ht="21.75" thickBot="1" x14ac:dyDescent="0.4">
      <c r="A41" s="13"/>
      <c r="B41" s="170"/>
      <c r="C41" s="170"/>
      <c r="D41" s="170"/>
      <c r="E41" s="172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222"/>
    </row>
    <row r="42" spans="1:17" ht="21.75" thickBot="1" x14ac:dyDescent="0.4">
      <c r="A42" s="18"/>
      <c r="B42" s="53" t="s">
        <v>78</v>
      </c>
      <c r="C42" s="251"/>
      <c r="D42" s="251"/>
      <c r="E42" s="57" t="s">
        <v>4</v>
      </c>
      <c r="F42" s="1199" t="s">
        <v>9</v>
      </c>
      <c r="G42" s="1200"/>
      <c r="H42" s="1201"/>
      <c r="I42" s="942" t="s">
        <v>10</v>
      </c>
      <c r="J42" s="90"/>
      <c r="K42" s="1199" t="s">
        <v>16</v>
      </c>
      <c r="L42" s="1200"/>
      <c r="M42" s="1201"/>
      <c r="N42" s="1112"/>
      <c r="O42" s="1161" t="s">
        <v>70</v>
      </c>
      <c r="P42" s="1113"/>
      <c r="Q42" s="1215"/>
    </row>
    <row r="43" spans="1:17" ht="21.75" thickBot="1" x14ac:dyDescent="0.4">
      <c r="A43" s="49"/>
      <c r="B43" s="942" t="s">
        <v>71</v>
      </c>
      <c r="C43" s="1161"/>
      <c r="D43" s="257"/>
      <c r="E43" s="928" t="s">
        <v>5</v>
      </c>
      <c r="F43" s="1119" t="s">
        <v>6</v>
      </c>
      <c r="G43" s="942" t="s">
        <v>7</v>
      </c>
      <c r="H43" s="90" t="s">
        <v>8</v>
      </c>
      <c r="I43" s="928" t="s">
        <v>11</v>
      </c>
      <c r="J43" s="1120"/>
      <c r="K43" s="928" t="s">
        <v>17</v>
      </c>
      <c r="L43" s="1122" t="s">
        <v>63</v>
      </c>
      <c r="M43" s="1135" t="s">
        <v>64</v>
      </c>
      <c r="N43" s="926" t="s">
        <v>65</v>
      </c>
      <c r="O43" s="1122" t="s">
        <v>67</v>
      </c>
      <c r="P43" s="1123" t="s">
        <v>66</v>
      </c>
      <c r="Q43" s="1216" t="s">
        <v>68</v>
      </c>
    </row>
    <row r="44" spans="1:17" ht="21.75" thickBot="1" x14ac:dyDescent="0.4">
      <c r="A44" s="18"/>
      <c r="B44" s="942" t="s">
        <v>2</v>
      </c>
      <c r="C44" s="90"/>
      <c r="D44" s="257"/>
      <c r="E44" s="255"/>
      <c r="F44" s="1131"/>
      <c r="G44" s="1131"/>
      <c r="H44" s="1131"/>
      <c r="I44" s="1136"/>
      <c r="J44" s="287"/>
      <c r="K44" s="1136"/>
      <c r="L44" s="282"/>
      <c r="M44" s="675"/>
      <c r="N44" s="674"/>
      <c r="O44" s="282"/>
      <c r="P44" s="282"/>
      <c r="Q44" s="502"/>
    </row>
    <row r="45" spans="1:17" x14ac:dyDescent="0.35">
      <c r="A45" s="99"/>
      <c r="B45" s="140" t="s">
        <v>36</v>
      </c>
      <c r="C45" s="1100"/>
      <c r="D45" s="1101"/>
      <c r="E45" s="103">
        <v>180</v>
      </c>
      <c r="F45" s="104">
        <v>3.31</v>
      </c>
      <c r="G45" s="105">
        <v>0.94</v>
      </c>
      <c r="H45" s="106">
        <v>23.82</v>
      </c>
      <c r="I45" s="103">
        <v>177.69</v>
      </c>
      <c r="J45" s="98"/>
      <c r="K45" s="103">
        <v>1.81</v>
      </c>
      <c r="L45" s="965">
        <v>0.14199999999999999</v>
      </c>
      <c r="M45" s="1155">
        <v>28.06</v>
      </c>
      <c r="N45" s="271">
        <v>161.74</v>
      </c>
      <c r="O45" s="253">
        <v>1.91</v>
      </c>
      <c r="P45" s="253">
        <v>64.900000000000006</v>
      </c>
      <c r="Q45" s="968">
        <v>0.51</v>
      </c>
    </row>
    <row r="46" spans="1:17" x14ac:dyDescent="0.35">
      <c r="A46" s="99"/>
      <c r="B46" s="100" t="s">
        <v>43</v>
      </c>
      <c r="C46" s="102"/>
      <c r="D46" s="110"/>
      <c r="E46" s="103">
        <v>180</v>
      </c>
      <c r="F46" s="112">
        <v>2.85</v>
      </c>
      <c r="G46" s="113">
        <v>2.41</v>
      </c>
      <c r="H46" s="114">
        <v>14.36</v>
      </c>
      <c r="I46" s="111">
        <v>91</v>
      </c>
      <c r="J46" s="98"/>
      <c r="K46" s="103">
        <v>1.17</v>
      </c>
      <c r="L46" s="242">
        <v>0.04</v>
      </c>
      <c r="M46" s="248">
        <v>18</v>
      </c>
      <c r="N46" s="265">
        <v>113.2</v>
      </c>
      <c r="O46" s="242">
        <v>2.6</v>
      </c>
      <c r="P46" s="242">
        <v>81</v>
      </c>
      <c r="Q46" s="484">
        <v>0.12</v>
      </c>
    </row>
    <row r="47" spans="1:17" s="62" customFormat="1" x14ac:dyDescent="0.35">
      <c r="A47" s="123"/>
      <c r="B47" s="107" t="s">
        <v>51</v>
      </c>
      <c r="C47" s="108"/>
      <c r="D47" s="108"/>
      <c r="E47" s="109" t="s">
        <v>50</v>
      </c>
      <c r="F47" s="104">
        <v>3.3</v>
      </c>
      <c r="G47" s="105">
        <v>4.3600000000000003</v>
      </c>
      <c r="H47" s="106">
        <v>9.6999999999999993</v>
      </c>
      <c r="I47" s="103">
        <v>91.33</v>
      </c>
      <c r="J47" s="98"/>
      <c r="K47" s="103">
        <v>4.5999999999999999E-2</v>
      </c>
      <c r="L47" s="240">
        <v>3.5000000000000003E-2</v>
      </c>
      <c r="M47" s="241">
        <v>29.5</v>
      </c>
      <c r="N47" s="260">
        <v>23.1</v>
      </c>
      <c r="O47" s="240">
        <v>0.875</v>
      </c>
      <c r="P47" s="240">
        <v>35.5</v>
      </c>
      <c r="Q47" s="241">
        <v>0.88</v>
      </c>
    </row>
    <row r="48" spans="1:17" ht="21.75" thickBot="1" x14ac:dyDescent="0.4">
      <c r="A48" s="99"/>
      <c r="B48" s="100"/>
      <c r="C48" s="102"/>
      <c r="D48" s="110"/>
      <c r="E48" s="111"/>
      <c r="F48" s="112"/>
      <c r="G48" s="113"/>
      <c r="H48" s="114"/>
      <c r="I48" s="111"/>
      <c r="J48" s="98"/>
      <c r="K48" s="111"/>
      <c r="L48" s="830"/>
      <c r="M48" s="831"/>
      <c r="N48" s="832"/>
      <c r="O48" s="261"/>
      <c r="P48" s="261"/>
      <c r="Q48" s="493"/>
    </row>
    <row r="49" spans="1:18" ht="21.75" thickBot="1" x14ac:dyDescent="0.4">
      <c r="A49" s="87"/>
      <c r="B49" s="65"/>
      <c r="C49" s="78"/>
      <c r="D49" s="65" t="s">
        <v>12</v>
      </c>
      <c r="E49" s="74">
        <f>E47+E46+E45</f>
        <v>400</v>
      </c>
      <c r="F49" s="75">
        <f>F48+F47+F46+F45</f>
        <v>9.4600000000000009</v>
      </c>
      <c r="G49" s="76">
        <f>G48+G47+G46+G45</f>
        <v>7.7100000000000009</v>
      </c>
      <c r="H49" s="77">
        <f>SUM(H45:H47)</f>
        <v>47.879999999999995</v>
      </c>
      <c r="I49" s="74">
        <f>SUM(I45:I47)</f>
        <v>360.02</v>
      </c>
      <c r="J49" s="1016">
        <v>0.2</v>
      </c>
      <c r="K49" s="74">
        <f>K45+K46+K47</f>
        <v>3.0259999999999998</v>
      </c>
      <c r="L49" s="74">
        <f t="shared" ref="L49:Q49" si="5">L45+L46+L47</f>
        <v>0.217</v>
      </c>
      <c r="M49" s="75">
        <f t="shared" si="5"/>
        <v>75.56</v>
      </c>
      <c r="N49" s="333">
        <f t="shared" si="5"/>
        <v>298.04000000000002</v>
      </c>
      <c r="O49" s="333">
        <f t="shared" si="5"/>
        <v>5.3849999999999998</v>
      </c>
      <c r="P49" s="333">
        <f t="shared" si="5"/>
        <v>181.4</v>
      </c>
      <c r="Q49" s="64">
        <f t="shared" si="5"/>
        <v>1.51</v>
      </c>
    </row>
    <row r="50" spans="1:18" ht="21.75" thickBot="1" x14ac:dyDescent="0.4">
      <c r="A50" s="115"/>
      <c r="B50" s="1217" t="s">
        <v>22</v>
      </c>
      <c r="C50" s="78"/>
      <c r="D50" s="78"/>
      <c r="E50" s="255"/>
      <c r="F50" s="281"/>
      <c r="G50" s="282"/>
      <c r="H50" s="286"/>
      <c r="I50" s="255"/>
      <c r="J50" s="287"/>
      <c r="K50" s="255"/>
      <c r="L50" s="282"/>
      <c r="M50" s="675"/>
      <c r="N50" s="674"/>
      <c r="O50" s="282"/>
      <c r="P50" s="282"/>
      <c r="Q50" s="502"/>
    </row>
    <row r="51" spans="1:18" ht="21.75" thickBot="1" x14ac:dyDescent="0.4">
      <c r="A51" s="123"/>
      <c r="B51" s="243" t="s">
        <v>24</v>
      </c>
      <c r="C51" s="170"/>
      <c r="D51" s="170"/>
      <c r="E51" s="182">
        <v>150</v>
      </c>
      <c r="F51" s="60">
        <v>0.18</v>
      </c>
      <c r="G51" s="283"/>
      <c r="H51" s="60">
        <v>14.82</v>
      </c>
      <c r="I51" s="61">
        <v>90</v>
      </c>
      <c r="J51" s="284"/>
      <c r="K51" s="285">
        <v>2.6</v>
      </c>
      <c r="L51" s="253">
        <v>0.04</v>
      </c>
      <c r="M51" s="270"/>
      <c r="N51" s="271">
        <v>40</v>
      </c>
      <c r="O51" s="253">
        <v>5</v>
      </c>
      <c r="P51" s="253">
        <v>20</v>
      </c>
      <c r="Q51" s="270">
        <v>0.25</v>
      </c>
    </row>
    <row r="52" spans="1:18" ht="21.75" thickBot="1" x14ac:dyDescent="0.4">
      <c r="A52" s="115"/>
      <c r="B52" s="65"/>
      <c r="C52" s="78"/>
      <c r="D52" s="78" t="s">
        <v>12</v>
      </c>
      <c r="E52" s="57">
        <v>150</v>
      </c>
      <c r="F52" s="1161">
        <f>F51</f>
        <v>0.18</v>
      </c>
      <c r="G52" s="1161"/>
      <c r="H52" s="1161">
        <f>H51</f>
        <v>14.82</v>
      </c>
      <c r="I52" s="89">
        <f>I51</f>
        <v>90</v>
      </c>
      <c r="J52" s="58">
        <v>0.05</v>
      </c>
      <c r="K52" s="89">
        <f>K51</f>
        <v>2.6</v>
      </c>
      <c r="L52" s="338">
        <f t="shared" ref="L52:Q52" si="6">L51</f>
        <v>0.04</v>
      </c>
      <c r="M52" s="338">
        <f t="shared" si="6"/>
        <v>0</v>
      </c>
      <c r="N52" s="338">
        <f t="shared" si="6"/>
        <v>40</v>
      </c>
      <c r="O52" s="338">
        <f t="shared" si="6"/>
        <v>5</v>
      </c>
      <c r="P52" s="338">
        <f t="shared" si="6"/>
        <v>20</v>
      </c>
      <c r="Q52" s="507">
        <f t="shared" si="6"/>
        <v>0.25</v>
      </c>
    </row>
    <row r="53" spans="1:18" ht="21.75" thickBot="1" x14ac:dyDescent="0.4">
      <c r="A53" s="125"/>
      <c r="B53" s="1217" t="s">
        <v>0</v>
      </c>
      <c r="C53" s="65"/>
      <c r="D53" s="78"/>
      <c r="E53" s="255"/>
      <c r="F53" s="281"/>
      <c r="G53" s="282"/>
      <c r="H53" s="286"/>
      <c r="I53" s="255"/>
      <c r="J53" s="1160"/>
      <c r="K53" s="255"/>
      <c r="L53" s="674"/>
      <c r="M53" s="677"/>
      <c r="N53" s="674"/>
      <c r="O53" s="282"/>
      <c r="P53" s="282"/>
      <c r="Q53" s="502"/>
    </row>
    <row r="54" spans="1:18" ht="23.25" x14ac:dyDescent="0.35">
      <c r="A54" s="121"/>
      <c r="B54" s="100" t="s">
        <v>148</v>
      </c>
      <c r="C54" s="101"/>
      <c r="D54" s="102"/>
      <c r="E54" s="103">
        <v>50</v>
      </c>
      <c r="F54" s="104">
        <v>0.376</v>
      </c>
      <c r="G54" s="105">
        <v>2.5499999999999998</v>
      </c>
      <c r="H54" s="106">
        <v>1.3</v>
      </c>
      <c r="I54" s="103">
        <v>29.9</v>
      </c>
      <c r="J54" s="129"/>
      <c r="K54" s="383">
        <v>5.59</v>
      </c>
      <c r="L54" s="275">
        <v>3.4000000000000002E-2</v>
      </c>
      <c r="M54" s="279"/>
      <c r="N54" s="275">
        <v>19.920000000000002</v>
      </c>
      <c r="O54" s="254">
        <v>3.12</v>
      </c>
      <c r="P54" s="254">
        <v>9.91</v>
      </c>
      <c r="Q54" s="266">
        <v>0.26600000000000001</v>
      </c>
    </row>
    <row r="55" spans="1:18" x14ac:dyDescent="0.35">
      <c r="A55" s="99"/>
      <c r="B55" s="100" t="s">
        <v>42</v>
      </c>
      <c r="C55" s="101"/>
      <c r="D55" s="102"/>
      <c r="E55" s="103">
        <v>180</v>
      </c>
      <c r="F55" s="104">
        <v>2.5099999999999998</v>
      </c>
      <c r="G55" s="105">
        <v>7.22</v>
      </c>
      <c r="H55" s="106">
        <v>16.8</v>
      </c>
      <c r="I55" s="103">
        <v>80.75</v>
      </c>
      <c r="J55" s="129"/>
      <c r="K55" s="103">
        <v>8.92</v>
      </c>
      <c r="L55" s="260">
        <v>3.85E-2</v>
      </c>
      <c r="M55" s="276"/>
      <c r="N55" s="260">
        <v>106.86</v>
      </c>
      <c r="O55" s="240">
        <v>23.75</v>
      </c>
      <c r="P55" s="240">
        <v>61.87</v>
      </c>
      <c r="Q55" s="488">
        <v>0.83</v>
      </c>
    </row>
    <row r="56" spans="1:18" x14ac:dyDescent="0.35">
      <c r="A56" s="99"/>
      <c r="B56" s="100" t="s">
        <v>149</v>
      </c>
      <c r="C56" s="101"/>
      <c r="D56" s="102"/>
      <c r="E56" s="111">
        <v>200</v>
      </c>
      <c r="F56" s="112">
        <v>10.63</v>
      </c>
      <c r="G56" s="113">
        <v>21.89</v>
      </c>
      <c r="H56" s="114">
        <v>35.72</v>
      </c>
      <c r="I56" s="111">
        <v>273.32</v>
      </c>
      <c r="J56" s="129"/>
      <c r="K56" s="103">
        <v>10.28</v>
      </c>
      <c r="L56" s="260">
        <v>0.3</v>
      </c>
      <c r="M56" s="276">
        <v>257.44</v>
      </c>
      <c r="N56" s="260">
        <v>86.82</v>
      </c>
      <c r="O56" s="240">
        <v>22.84</v>
      </c>
      <c r="P56" s="240">
        <v>131</v>
      </c>
      <c r="Q56" s="488">
        <v>1.01</v>
      </c>
    </row>
    <row r="57" spans="1:18" x14ac:dyDescent="0.35">
      <c r="A57" s="99"/>
      <c r="B57" s="100" t="s">
        <v>150</v>
      </c>
      <c r="C57" s="102"/>
      <c r="D57" s="108"/>
      <c r="E57" s="111">
        <v>180</v>
      </c>
      <c r="F57" s="112">
        <v>0.16</v>
      </c>
      <c r="G57" s="113">
        <v>0.16</v>
      </c>
      <c r="H57" s="114">
        <v>23.49</v>
      </c>
      <c r="I57" s="111">
        <v>87.51</v>
      </c>
      <c r="J57" s="129"/>
      <c r="K57" s="834">
        <v>1.71</v>
      </c>
      <c r="L57" s="260">
        <v>4.4999999999999997E-3</v>
      </c>
      <c r="M57" s="276"/>
      <c r="N57" s="260">
        <v>13.01</v>
      </c>
      <c r="O57" s="240">
        <v>7.98</v>
      </c>
      <c r="P57" s="240">
        <v>9.1</v>
      </c>
      <c r="Q57" s="488">
        <v>0.94499999999999995</v>
      </c>
    </row>
    <row r="58" spans="1:18" s="62" customFormat="1" ht="21.75" thickBot="1" x14ac:dyDescent="0.4">
      <c r="A58" s="99"/>
      <c r="B58" s="132" t="s">
        <v>18</v>
      </c>
      <c r="C58" s="133"/>
      <c r="D58" s="110"/>
      <c r="E58" s="111">
        <v>50</v>
      </c>
      <c r="F58" s="112">
        <v>2.4700000000000002</v>
      </c>
      <c r="G58" s="113">
        <v>0.45</v>
      </c>
      <c r="H58" s="114">
        <v>12.52</v>
      </c>
      <c r="I58" s="111">
        <v>65</v>
      </c>
      <c r="J58" s="129"/>
      <c r="K58" s="111"/>
      <c r="L58" s="240">
        <v>0.03</v>
      </c>
      <c r="M58" s="241"/>
      <c r="N58" s="260">
        <v>11.5</v>
      </c>
      <c r="O58" s="240">
        <v>5.4</v>
      </c>
      <c r="P58" s="240">
        <v>53</v>
      </c>
      <c r="Q58" s="488">
        <v>1.55</v>
      </c>
      <c r="R58" s="172"/>
    </row>
    <row r="59" spans="1:18" s="62" customFormat="1" ht="21.75" thickBot="1" x14ac:dyDescent="0.4">
      <c r="A59" s="99"/>
      <c r="B59" s="132" t="s">
        <v>31</v>
      </c>
      <c r="C59" s="135"/>
      <c r="D59" s="110"/>
      <c r="E59" s="88">
        <v>50</v>
      </c>
      <c r="F59" s="134">
        <v>3.95</v>
      </c>
      <c r="G59" s="134">
        <v>0.5</v>
      </c>
      <c r="H59" s="134">
        <v>19.32</v>
      </c>
      <c r="I59" s="88">
        <v>93.52</v>
      </c>
      <c r="J59" s="116"/>
      <c r="K59" s="74"/>
      <c r="L59" s="242"/>
      <c r="M59" s="248"/>
      <c r="N59" s="265">
        <v>6.9</v>
      </c>
      <c r="O59" s="242">
        <v>7.6</v>
      </c>
      <c r="P59" s="242">
        <v>14.1</v>
      </c>
      <c r="Q59" s="484">
        <v>0.33</v>
      </c>
    </row>
    <row r="60" spans="1:18" ht="21.75" thickBot="1" x14ac:dyDescent="0.4">
      <c r="A60" s="121"/>
      <c r="B60" s="65"/>
      <c r="C60" s="78"/>
      <c r="D60" s="78" t="s">
        <v>12</v>
      </c>
      <c r="E60" s="238">
        <f>E59+E58+E57+E56+E55+E54</f>
        <v>710</v>
      </c>
      <c r="F60" s="835">
        <f>SUM(F54:F59)</f>
        <v>20.096</v>
      </c>
      <c r="G60" s="326">
        <f>SUM(G54:G59)</f>
        <v>32.770000000000003</v>
      </c>
      <c r="H60" s="836">
        <f>SUM(H54:H59)</f>
        <v>109.15</v>
      </c>
      <c r="I60" s="238">
        <f>SUM(I54:I59)</f>
        <v>630</v>
      </c>
      <c r="J60" s="1017">
        <v>0.35</v>
      </c>
      <c r="K60" s="837">
        <f>K54+K55+K56+K57</f>
        <v>26.5</v>
      </c>
      <c r="L60" s="333">
        <f>L54+L55+L56+L57+L58</f>
        <v>0.40700000000000003</v>
      </c>
      <c r="M60" s="75">
        <f t="shared" ref="M60" si="7">SUM(M55:M59)</f>
        <v>257.44</v>
      </c>
      <c r="N60" s="333">
        <f>N54+N55+N56+N57+N58+N59</f>
        <v>245.01</v>
      </c>
      <c r="O60" s="333">
        <f>O54+O55+O56+O57+O58+O59</f>
        <v>70.69</v>
      </c>
      <c r="P60" s="333">
        <f>P54+P55+P56+P57+P58+P59</f>
        <v>278.98</v>
      </c>
      <c r="Q60" s="64">
        <f>Q54+Q55+Q56+Q57+Q58+Q59</f>
        <v>4.931</v>
      </c>
    </row>
    <row r="61" spans="1:18" ht="21.75" thickBot="1" x14ac:dyDescent="0.4">
      <c r="A61" s="139"/>
      <c r="B61" s="1217" t="s">
        <v>1</v>
      </c>
      <c r="C61" s="65"/>
      <c r="D61" s="78"/>
      <c r="E61" s="255"/>
      <c r="F61" s="281"/>
      <c r="G61" s="282"/>
      <c r="H61" s="286"/>
      <c r="I61" s="255"/>
      <c r="J61" s="1160"/>
      <c r="K61" s="255"/>
      <c r="L61" s="282"/>
      <c r="M61" s="675"/>
      <c r="N61" s="674"/>
      <c r="O61" s="282"/>
      <c r="P61" s="282"/>
      <c r="Q61" s="502"/>
    </row>
    <row r="62" spans="1:18" s="62" customFormat="1" ht="21.75" thickBot="1" x14ac:dyDescent="0.4">
      <c r="A62" s="99"/>
      <c r="B62" s="140" t="s">
        <v>151</v>
      </c>
      <c r="C62" s="102"/>
      <c r="D62" s="108"/>
      <c r="E62" s="103">
        <v>80</v>
      </c>
      <c r="F62" s="104">
        <v>6.6</v>
      </c>
      <c r="G62" s="105">
        <v>5.98</v>
      </c>
      <c r="H62" s="106">
        <v>31.09</v>
      </c>
      <c r="I62" s="103">
        <v>166.71</v>
      </c>
      <c r="J62" s="129"/>
      <c r="K62" s="103">
        <v>0.22</v>
      </c>
      <c r="L62" s="261">
        <v>7.4999999999999997E-2</v>
      </c>
      <c r="M62" s="262">
        <v>14.5</v>
      </c>
      <c r="N62" s="832">
        <v>21.2</v>
      </c>
      <c r="O62" s="261">
        <v>26.4</v>
      </c>
      <c r="P62" s="261">
        <v>32.4</v>
      </c>
      <c r="Q62" s="493">
        <v>0.75</v>
      </c>
    </row>
    <row r="63" spans="1:18" s="62" customFormat="1" x14ac:dyDescent="0.35">
      <c r="A63" s="99"/>
      <c r="B63" s="100" t="s">
        <v>32</v>
      </c>
      <c r="C63" s="102"/>
      <c r="D63" s="108"/>
      <c r="E63" s="111">
        <v>200</v>
      </c>
      <c r="F63" s="141">
        <v>8.2100000000000009</v>
      </c>
      <c r="G63" s="142">
        <v>3.61</v>
      </c>
      <c r="H63" s="143">
        <v>11.81</v>
      </c>
      <c r="I63" s="111">
        <v>103.29</v>
      </c>
      <c r="J63" s="144"/>
      <c r="K63" s="145">
        <v>1.0900000000000001</v>
      </c>
      <c r="L63" s="934">
        <v>0.06</v>
      </c>
      <c r="M63" s="935">
        <v>30</v>
      </c>
      <c r="N63" s="936">
        <v>180</v>
      </c>
      <c r="O63" s="934">
        <v>21</v>
      </c>
      <c r="P63" s="934">
        <v>135</v>
      </c>
      <c r="Q63" s="962">
        <v>0.15</v>
      </c>
    </row>
    <row r="64" spans="1:18" s="62" customFormat="1" ht="21.75" thickBot="1" x14ac:dyDescent="0.4">
      <c r="A64" s="121"/>
      <c r="B64" s="100"/>
      <c r="C64" s="102"/>
      <c r="D64" s="110"/>
      <c r="E64" s="95"/>
      <c r="F64" s="124"/>
      <c r="G64" s="124"/>
      <c r="H64" s="124"/>
      <c r="I64" s="95"/>
      <c r="J64" s="144"/>
      <c r="K64" s="838"/>
      <c r="L64" s="963"/>
      <c r="M64" s="171"/>
      <c r="N64" s="964"/>
      <c r="O64" s="963"/>
      <c r="P64" s="963"/>
      <c r="Q64" s="870"/>
    </row>
    <row r="65" spans="1:17" ht="21.75" thickBot="1" x14ac:dyDescent="0.4">
      <c r="A65" s="121"/>
      <c r="B65" s="93"/>
      <c r="C65" s="150"/>
      <c r="D65" s="93" t="s">
        <v>12</v>
      </c>
      <c r="E65" s="146">
        <f>E63+E62</f>
        <v>280</v>
      </c>
      <c r="F65" s="337">
        <f>F63+F62</f>
        <v>14.81</v>
      </c>
      <c r="G65" s="337">
        <f>G62+G63</f>
        <v>9.59</v>
      </c>
      <c r="H65" s="346">
        <f>H62+H63</f>
        <v>42.9</v>
      </c>
      <c r="I65" s="146">
        <f>I62+I63</f>
        <v>270</v>
      </c>
      <c r="J65" s="341">
        <v>0.15</v>
      </c>
      <c r="K65" s="839">
        <f>K63+K62</f>
        <v>1.31</v>
      </c>
      <c r="L65" s="680">
        <f t="shared" ref="L65:Q65" si="8">L62+L63</f>
        <v>0.13500000000000001</v>
      </c>
      <c r="M65" s="680">
        <f t="shared" si="8"/>
        <v>44.5</v>
      </c>
      <c r="N65" s="680">
        <f t="shared" si="8"/>
        <v>201.2</v>
      </c>
      <c r="O65" s="680">
        <f t="shared" si="8"/>
        <v>47.4</v>
      </c>
      <c r="P65" s="680">
        <f t="shared" si="8"/>
        <v>167.4</v>
      </c>
      <c r="Q65" s="85">
        <f t="shared" si="8"/>
        <v>0.9</v>
      </c>
    </row>
    <row r="66" spans="1:17" ht="21.75" thickBot="1" x14ac:dyDescent="0.4">
      <c r="A66" s="155"/>
      <c r="B66" s="1217" t="s">
        <v>26</v>
      </c>
      <c r="C66" s="65"/>
      <c r="D66" s="78"/>
      <c r="E66" s="255"/>
      <c r="F66" s="256"/>
      <c r="G66" s="256"/>
      <c r="H66" s="256"/>
      <c r="I66" s="255"/>
      <c r="J66" s="1160"/>
      <c r="K66" s="255"/>
      <c r="L66" s="282"/>
      <c r="M66" s="675"/>
      <c r="N66" s="674"/>
      <c r="O66" s="282"/>
      <c r="P66" s="282"/>
      <c r="Q66" s="502"/>
    </row>
    <row r="67" spans="1:17" x14ac:dyDescent="0.35">
      <c r="A67" s="121"/>
      <c r="B67" s="140" t="s">
        <v>37</v>
      </c>
      <c r="C67" s="102"/>
      <c r="D67" s="108"/>
      <c r="E67" s="103">
        <v>40</v>
      </c>
      <c r="F67" s="104">
        <v>5.08</v>
      </c>
      <c r="G67" s="105">
        <v>4.5999999999999996</v>
      </c>
      <c r="H67" s="106">
        <v>0.28000000000000003</v>
      </c>
      <c r="I67" s="103">
        <v>63</v>
      </c>
      <c r="J67" s="129"/>
      <c r="K67" s="103"/>
      <c r="L67" s="275">
        <v>0.03</v>
      </c>
      <c r="M67" s="279">
        <v>100</v>
      </c>
      <c r="N67" s="275">
        <v>22</v>
      </c>
      <c r="O67" s="254">
        <v>1.8</v>
      </c>
      <c r="P67" s="254">
        <v>70.010000000000005</v>
      </c>
      <c r="Q67" s="516">
        <v>0.73</v>
      </c>
    </row>
    <row r="68" spans="1:17" x14ac:dyDescent="0.35">
      <c r="A68" s="121"/>
      <c r="B68" s="140" t="s">
        <v>55</v>
      </c>
      <c r="C68" s="102"/>
      <c r="D68" s="108"/>
      <c r="E68" s="103">
        <v>130</v>
      </c>
      <c r="F68" s="104">
        <v>1.44</v>
      </c>
      <c r="G68" s="105">
        <v>4.62</v>
      </c>
      <c r="H68" s="106">
        <v>10.46</v>
      </c>
      <c r="I68" s="103">
        <v>198.66</v>
      </c>
      <c r="J68" s="129"/>
      <c r="K68" s="103">
        <v>6.53</v>
      </c>
      <c r="L68" s="275">
        <v>0.05</v>
      </c>
      <c r="M68" s="279">
        <v>22.5</v>
      </c>
      <c r="N68" s="275">
        <v>73.02</v>
      </c>
      <c r="O68" s="254">
        <v>19.059999999999999</v>
      </c>
      <c r="P68" s="254">
        <v>55.86</v>
      </c>
      <c r="Q68" s="516">
        <v>0.36</v>
      </c>
    </row>
    <row r="69" spans="1:17" x14ac:dyDescent="0.35">
      <c r="A69" s="121"/>
      <c r="B69" s="100" t="s">
        <v>27</v>
      </c>
      <c r="C69" s="102"/>
      <c r="D69" s="108"/>
      <c r="E69" s="103">
        <v>180</v>
      </c>
      <c r="F69" s="104">
        <v>0.16</v>
      </c>
      <c r="G69" s="105">
        <v>1.2E-2</v>
      </c>
      <c r="H69" s="106">
        <v>14.54</v>
      </c>
      <c r="I69" s="103">
        <v>76.8</v>
      </c>
      <c r="J69" s="129"/>
      <c r="K69" s="145">
        <v>0.03</v>
      </c>
      <c r="L69" s="275"/>
      <c r="M69" s="279"/>
      <c r="N69" s="275">
        <v>5.03</v>
      </c>
      <c r="O69" s="254">
        <v>2.11</v>
      </c>
      <c r="P69" s="254">
        <v>6.2</v>
      </c>
      <c r="Q69" s="516">
        <v>0.18</v>
      </c>
    </row>
    <row r="70" spans="1:17" s="62" customFormat="1" ht="21.75" thickBot="1" x14ac:dyDescent="0.4">
      <c r="A70" s="123"/>
      <c r="B70" s="100" t="s">
        <v>47</v>
      </c>
      <c r="C70" s="102"/>
      <c r="D70" s="110"/>
      <c r="E70" s="111">
        <v>70</v>
      </c>
      <c r="F70" s="112">
        <v>0.4</v>
      </c>
      <c r="G70" s="113">
        <v>0.4</v>
      </c>
      <c r="H70" s="114">
        <v>6.48</v>
      </c>
      <c r="I70" s="111">
        <v>41.38</v>
      </c>
      <c r="J70" s="129"/>
      <c r="K70" s="103">
        <v>10</v>
      </c>
      <c r="L70" s="832">
        <v>1.6500000000000001E-2</v>
      </c>
      <c r="M70" s="831"/>
      <c r="N70" s="832">
        <v>8.8000000000000007</v>
      </c>
      <c r="O70" s="261">
        <v>4.95</v>
      </c>
      <c r="P70" s="261">
        <v>6.05</v>
      </c>
      <c r="Q70" s="493">
        <v>1.21</v>
      </c>
    </row>
    <row r="71" spans="1:17" s="62" customFormat="1" ht="21.75" thickBot="1" x14ac:dyDescent="0.4">
      <c r="A71" s="121"/>
      <c r="B71" s="100" t="s">
        <v>28</v>
      </c>
      <c r="C71" s="102"/>
      <c r="D71" s="110"/>
      <c r="E71" s="111">
        <v>30</v>
      </c>
      <c r="F71" s="112">
        <v>2.37</v>
      </c>
      <c r="G71" s="113">
        <v>0.3</v>
      </c>
      <c r="H71" s="114">
        <v>14.49</v>
      </c>
      <c r="I71" s="111">
        <v>70.14</v>
      </c>
      <c r="J71" s="149"/>
      <c r="K71" s="103"/>
      <c r="L71" s="832"/>
      <c r="M71" s="831"/>
      <c r="N71" s="265">
        <v>6.9</v>
      </c>
      <c r="O71" s="242">
        <v>9.9</v>
      </c>
      <c r="P71" s="242">
        <v>14.1</v>
      </c>
      <c r="Q71" s="484">
        <v>0.33</v>
      </c>
    </row>
    <row r="72" spans="1:17" ht="21.75" thickBot="1" x14ac:dyDescent="0.4">
      <c r="A72" s="92"/>
      <c r="B72" s="93"/>
      <c r="C72" s="150"/>
      <c r="D72" s="93" t="s">
        <v>12</v>
      </c>
      <c r="E72" s="146">
        <f>SUM(E67:E71)</f>
        <v>450</v>
      </c>
      <c r="F72" s="79">
        <f>SUM(F67:F71)</f>
        <v>9.4499999999999993</v>
      </c>
      <c r="G72" s="79">
        <f>SUM(G67:G71)</f>
        <v>9.9320000000000004</v>
      </c>
      <c r="H72" s="840">
        <f>SUM(H67:H71)</f>
        <v>46.25</v>
      </c>
      <c r="I72" s="146">
        <f>SUM(I67:I71)</f>
        <v>449.97999999999996</v>
      </c>
      <c r="J72" s="341">
        <v>0.25</v>
      </c>
      <c r="K72" s="80">
        <f>K68+K69+K70</f>
        <v>16.560000000000002</v>
      </c>
      <c r="L72" s="333">
        <f t="shared" ref="L72:M72" si="9">SUM(L66:L71)</f>
        <v>9.6500000000000002E-2</v>
      </c>
      <c r="M72" s="75">
        <f t="shared" si="9"/>
        <v>122.5</v>
      </c>
      <c r="N72" s="333">
        <f>N67+N68+N69+N70+N71</f>
        <v>115.75</v>
      </c>
      <c r="O72" s="333">
        <f>O67+O68+O69+O70+O71</f>
        <v>37.82</v>
      </c>
      <c r="P72" s="333">
        <f t="shared" ref="P72:Q72" si="10">SUM(P66:P71)</f>
        <v>152.22</v>
      </c>
      <c r="Q72" s="64">
        <f t="shared" si="10"/>
        <v>2.8099999999999996</v>
      </c>
    </row>
    <row r="73" spans="1:17" ht="21.75" thickBot="1" x14ac:dyDescent="0.4">
      <c r="A73" s="115"/>
      <c r="B73" s="53"/>
      <c r="C73" s="251"/>
      <c r="D73" s="257"/>
      <c r="E73" s="57"/>
      <c r="F73" s="1161"/>
      <c r="G73" s="1161"/>
      <c r="H73" s="1161"/>
      <c r="I73" s="57"/>
      <c r="J73" s="58"/>
      <c r="K73" s="258"/>
      <c r="L73" s="164"/>
      <c r="M73" s="164"/>
      <c r="N73" s="164"/>
      <c r="O73" s="164"/>
      <c r="P73" s="164"/>
      <c r="Q73" s="64"/>
    </row>
    <row r="74" spans="1:17" ht="21.75" thickBot="1" x14ac:dyDescent="0.4">
      <c r="B74" s="93"/>
      <c r="C74" s="150"/>
      <c r="D74" s="147" t="s">
        <v>20</v>
      </c>
      <c r="E74" s="1154">
        <f>E72+E65+E60+E52+E49</f>
        <v>1990</v>
      </c>
      <c r="F74" s="1138">
        <f>F72+F65+F60+F52+F49</f>
        <v>53.995999999999995</v>
      </c>
      <c r="G74" s="1138">
        <f>G72+G65+G60+G52+G49</f>
        <v>60.002000000000002</v>
      </c>
      <c r="H74" s="1138">
        <f t="shared" ref="H74:Q74" si="11">H49+H52+H60+H65+H72</f>
        <v>261</v>
      </c>
      <c r="I74" s="1139">
        <f t="shared" si="11"/>
        <v>1800</v>
      </c>
      <c r="J74" s="1140">
        <f t="shared" si="11"/>
        <v>1</v>
      </c>
      <c r="K74" s="1139">
        <f>K49+K52+K60+K65+K72</f>
        <v>49.996000000000002</v>
      </c>
      <c r="L74" s="1141">
        <f t="shared" si="11"/>
        <v>0.89550000000000007</v>
      </c>
      <c r="M74" s="1141">
        <f t="shared" si="11"/>
        <v>500</v>
      </c>
      <c r="N74" s="1141">
        <f t="shared" si="11"/>
        <v>900</v>
      </c>
      <c r="O74" s="1141">
        <v>200</v>
      </c>
      <c r="P74" s="1141">
        <f t="shared" si="11"/>
        <v>800</v>
      </c>
      <c r="Q74" s="187">
        <f t="shared" si="11"/>
        <v>10.401</v>
      </c>
    </row>
    <row r="75" spans="1:17" ht="21.75" thickBot="1" x14ac:dyDescent="0.4">
      <c r="A75" s="12"/>
      <c r="B75" s="90"/>
      <c r="C75" s="257"/>
      <c r="D75" s="257"/>
      <c r="E75" s="256"/>
      <c r="F75" s="256"/>
      <c r="G75" s="256"/>
      <c r="H75" s="256"/>
      <c r="I75" s="256"/>
      <c r="J75" s="1131"/>
      <c r="K75" s="256"/>
      <c r="L75" s="256"/>
      <c r="M75" s="256"/>
      <c r="N75" s="256"/>
      <c r="O75" s="256"/>
      <c r="P75" s="256"/>
      <c r="Q75" s="677"/>
    </row>
    <row r="76" spans="1:17" x14ac:dyDescent="0.35">
      <c r="A76" s="909"/>
      <c r="B76" s="243"/>
      <c r="C76" s="170"/>
      <c r="D76" s="170"/>
      <c r="E76" s="172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870"/>
    </row>
    <row r="77" spans="1:17" s="1" customFormat="1" x14ac:dyDescent="0.35">
      <c r="A77" s="13"/>
      <c r="B77" s="54"/>
      <c r="C77" s="54"/>
      <c r="D77" s="54"/>
      <c r="E77" s="296"/>
      <c r="F77" s="55"/>
      <c r="G77" s="55"/>
      <c r="H77" s="55"/>
      <c r="I77" s="55"/>
      <c r="J77" s="55"/>
      <c r="K77" s="55"/>
      <c r="L77" s="910"/>
      <c r="M77" s="55"/>
      <c r="N77" s="55"/>
      <c r="O77" s="55"/>
      <c r="P77" s="55"/>
      <c r="Q77" s="467"/>
    </row>
    <row r="78" spans="1:17" s="1" customFormat="1" x14ac:dyDescent="0.35">
      <c r="A78" s="13"/>
      <c r="B78" s="54"/>
      <c r="C78" s="54"/>
      <c r="D78" s="54"/>
      <c r="E78" s="296"/>
      <c r="F78" s="55"/>
      <c r="G78" s="55"/>
      <c r="H78" s="55"/>
      <c r="I78" s="55"/>
      <c r="J78" s="55"/>
      <c r="K78" s="55"/>
      <c r="L78" s="910"/>
      <c r="M78" s="55"/>
      <c r="N78" s="55"/>
      <c r="O78" s="55"/>
      <c r="P78" s="55"/>
      <c r="Q78" s="467"/>
    </row>
    <row r="79" spans="1:17" s="1" customFormat="1" x14ac:dyDescent="0.35">
      <c r="A79" s="13"/>
      <c r="B79" s="54"/>
      <c r="C79" s="54"/>
      <c r="D79" s="54"/>
      <c r="E79" s="296"/>
      <c r="F79" s="55"/>
      <c r="G79" s="55"/>
      <c r="H79" s="55"/>
      <c r="I79" s="55"/>
      <c r="J79" s="55"/>
      <c r="K79" s="55"/>
      <c r="L79" s="910"/>
      <c r="M79" s="55"/>
      <c r="N79" s="55"/>
      <c r="O79" s="55"/>
      <c r="P79" s="55"/>
      <c r="Q79" s="467"/>
    </row>
    <row r="80" spans="1:17" s="1" customFormat="1" x14ac:dyDescent="0.35">
      <c r="A80" s="13"/>
      <c r="B80" s="54"/>
      <c r="C80" s="54"/>
      <c r="D80" s="54"/>
      <c r="E80" s="296"/>
      <c r="F80" s="55"/>
      <c r="G80" s="55"/>
      <c r="H80" s="55"/>
      <c r="I80" s="55"/>
      <c r="J80" s="55"/>
      <c r="K80" s="55"/>
      <c r="L80" s="910"/>
      <c r="M80" s="55"/>
      <c r="N80" s="55"/>
      <c r="O80" s="55"/>
      <c r="P80" s="55"/>
      <c r="Q80" s="467"/>
    </row>
    <row r="81" spans="1:17" s="1" customFormat="1" x14ac:dyDescent="0.35">
      <c r="A81" s="13"/>
      <c r="B81" s="54"/>
      <c r="C81" s="54"/>
      <c r="D81" s="54"/>
      <c r="E81" s="296"/>
      <c r="F81" s="55"/>
      <c r="G81" s="55"/>
      <c r="H81" s="55"/>
      <c r="I81" s="55"/>
      <c r="J81" s="55"/>
      <c r="K81" s="55"/>
      <c r="L81" s="910"/>
      <c r="M81" s="55"/>
      <c r="N81" s="55"/>
      <c r="O81" s="55"/>
      <c r="P81" s="55"/>
      <c r="Q81" s="467"/>
    </row>
    <row r="82" spans="1:17" s="1" customFormat="1" x14ac:dyDescent="0.35">
      <c r="A82" s="13"/>
      <c r="B82" s="54"/>
      <c r="C82" s="54"/>
      <c r="D82" s="54"/>
      <c r="E82" s="296"/>
      <c r="F82" s="55"/>
      <c r="G82" s="55"/>
      <c r="H82" s="55"/>
      <c r="I82" s="55"/>
      <c r="J82" s="55"/>
      <c r="K82" s="55"/>
      <c r="L82" s="910"/>
      <c r="M82" s="55"/>
      <c r="N82" s="55"/>
      <c r="O82" s="55"/>
      <c r="P82" s="55"/>
      <c r="Q82" s="467"/>
    </row>
    <row r="83" spans="1:17" s="1" customFormat="1" x14ac:dyDescent="0.35">
      <c r="A83" s="13"/>
      <c r="B83" s="54"/>
      <c r="C83" s="54"/>
      <c r="D83" s="54"/>
      <c r="E83" s="296"/>
      <c r="F83" s="55"/>
      <c r="G83" s="55"/>
      <c r="H83" s="55"/>
      <c r="I83" s="55"/>
      <c r="J83" s="55"/>
      <c r="K83" s="55"/>
      <c r="L83" s="910"/>
      <c r="M83" s="55"/>
      <c r="N83" s="55"/>
      <c r="O83" s="55"/>
      <c r="P83" s="55"/>
      <c r="Q83" s="467"/>
    </row>
    <row r="84" spans="1:17" s="1" customFormat="1" x14ac:dyDescent="0.35">
      <c r="A84" s="13"/>
      <c r="B84" s="54"/>
      <c r="C84" s="54"/>
      <c r="D84" s="54"/>
      <c r="E84" s="296"/>
      <c r="F84" s="55"/>
      <c r="G84" s="55"/>
      <c r="H84" s="55"/>
      <c r="I84" s="55"/>
      <c r="J84" s="55"/>
      <c r="K84" s="55"/>
      <c r="L84" s="910"/>
      <c r="M84" s="55"/>
      <c r="N84" s="55"/>
      <c r="O84" s="55"/>
      <c r="P84" s="55"/>
      <c r="Q84" s="467"/>
    </row>
    <row r="85" spans="1:17" s="1" customFormat="1" x14ac:dyDescent="0.35">
      <c r="A85" s="13"/>
      <c r="B85" s="54"/>
      <c r="C85" s="54"/>
      <c r="D85" s="54"/>
      <c r="E85" s="296"/>
      <c r="F85" s="55"/>
      <c r="G85" s="55"/>
      <c r="H85" s="55"/>
      <c r="I85" s="55"/>
      <c r="J85" s="55"/>
      <c r="K85" s="55"/>
      <c r="L85" s="910"/>
      <c r="M85" s="55"/>
      <c r="N85" s="55"/>
      <c r="O85" s="55"/>
      <c r="P85" s="55"/>
      <c r="Q85" s="467"/>
    </row>
    <row r="86" spans="1:17" s="1" customFormat="1" x14ac:dyDescent="0.35">
      <c r="A86" s="13"/>
      <c r="B86" s="54"/>
      <c r="C86" s="54"/>
      <c r="D86" s="54"/>
      <c r="E86" s="296"/>
      <c r="F86" s="55"/>
      <c r="G86" s="55"/>
      <c r="H86" s="55"/>
      <c r="I86" s="55"/>
      <c r="J86" s="55"/>
      <c r="K86" s="55"/>
      <c r="L86" s="910"/>
      <c r="M86" s="55"/>
      <c r="N86" s="55"/>
      <c r="O86" s="55"/>
      <c r="P86" s="55"/>
      <c r="Q86" s="467"/>
    </row>
    <row r="87" spans="1:17" s="1" customFormat="1" x14ac:dyDescent="0.35">
      <c r="A87" s="13"/>
      <c r="B87" s="54"/>
      <c r="C87" s="54"/>
      <c r="D87" s="54"/>
      <c r="E87" s="296"/>
      <c r="F87" s="55"/>
      <c r="G87" s="55"/>
      <c r="H87" s="55"/>
      <c r="I87" s="55"/>
      <c r="J87" s="55"/>
      <c r="K87" s="55"/>
      <c r="L87" s="910"/>
      <c r="M87" s="55"/>
      <c r="N87" s="55"/>
      <c r="O87" s="55"/>
      <c r="P87" s="55"/>
      <c r="Q87" s="467"/>
    </row>
    <row r="88" spans="1:17" s="1" customFormat="1" x14ac:dyDescent="0.35">
      <c r="A88" s="13"/>
      <c r="B88" s="54"/>
      <c r="C88" s="54"/>
      <c r="D88" s="54"/>
      <c r="E88" s="296"/>
      <c r="F88" s="55"/>
      <c r="G88" s="55"/>
      <c r="H88" s="55"/>
      <c r="I88" s="55"/>
      <c r="J88" s="55"/>
      <c r="K88" s="55"/>
      <c r="L88" s="910"/>
      <c r="M88" s="55"/>
      <c r="N88" s="55"/>
      <c r="O88" s="55"/>
      <c r="P88" s="55"/>
      <c r="Q88" s="467"/>
    </row>
    <row r="89" spans="1:17" s="1" customFormat="1" x14ac:dyDescent="0.35">
      <c r="A89" s="13"/>
      <c r="B89" s="54"/>
      <c r="C89" s="54"/>
      <c r="D89" s="54"/>
      <c r="E89" s="296"/>
      <c r="F89" s="55"/>
      <c r="G89" s="55"/>
      <c r="H89" s="55"/>
      <c r="I89" s="55"/>
      <c r="J89" s="55"/>
      <c r="K89" s="55"/>
      <c r="L89" s="910"/>
      <c r="M89" s="55"/>
      <c r="N89" s="55"/>
      <c r="O89" s="55"/>
      <c r="P89" s="55"/>
      <c r="Q89" s="467"/>
    </row>
    <row r="90" spans="1:17" s="1" customFormat="1" x14ac:dyDescent="0.35">
      <c r="A90" s="13"/>
      <c r="B90" s="54"/>
      <c r="C90" s="54"/>
      <c r="D90" s="54"/>
      <c r="E90" s="296"/>
      <c r="F90" s="55"/>
      <c r="G90" s="55"/>
      <c r="H90" s="55"/>
      <c r="I90" s="55"/>
      <c r="J90" s="55"/>
      <c r="K90" s="55"/>
      <c r="L90" s="910"/>
      <c r="M90" s="55"/>
      <c r="N90" s="55"/>
      <c r="O90" s="55"/>
      <c r="P90" s="55"/>
      <c r="Q90" s="467"/>
    </row>
    <row r="91" spans="1:17" s="1" customFormat="1" x14ac:dyDescent="0.35">
      <c r="A91" s="13"/>
      <c r="B91" s="54"/>
      <c r="C91" s="54"/>
      <c r="D91" s="54"/>
      <c r="E91" s="296"/>
      <c r="F91" s="55"/>
      <c r="G91" s="55"/>
      <c r="H91" s="55"/>
      <c r="I91" s="55"/>
      <c r="J91" s="55"/>
      <c r="K91" s="55"/>
      <c r="L91" s="910"/>
      <c r="M91" s="55"/>
      <c r="N91" s="55"/>
      <c r="O91" s="55"/>
      <c r="P91" s="55"/>
      <c r="Q91" s="467"/>
    </row>
    <row r="92" spans="1:17" s="1" customFormat="1" x14ac:dyDescent="0.35">
      <c r="A92" s="13"/>
      <c r="B92" s="54"/>
      <c r="C92" s="54"/>
      <c r="D92" s="54"/>
      <c r="E92" s="296"/>
      <c r="F92" s="55"/>
      <c r="G92" s="55"/>
      <c r="H92" s="55"/>
      <c r="I92" s="55"/>
      <c r="J92" s="55"/>
      <c r="K92" s="55"/>
      <c r="L92" s="910"/>
      <c r="M92" s="55"/>
      <c r="N92" s="55"/>
      <c r="O92" s="55"/>
      <c r="P92" s="55"/>
      <c r="Q92" s="467"/>
    </row>
    <row r="93" spans="1:17" s="1" customFormat="1" x14ac:dyDescent="0.35">
      <c r="A93" s="13"/>
      <c r="B93" s="54"/>
      <c r="C93" s="54"/>
      <c r="D93" s="54"/>
      <c r="E93" s="296"/>
      <c r="F93" s="55"/>
      <c r="G93" s="55"/>
      <c r="H93" s="55"/>
      <c r="I93" s="55"/>
      <c r="J93" s="55"/>
      <c r="K93" s="55"/>
      <c r="L93" s="910"/>
      <c r="M93" s="55"/>
      <c r="N93" s="55"/>
      <c r="O93" s="55"/>
      <c r="P93" s="55"/>
      <c r="Q93" s="467"/>
    </row>
    <row r="94" spans="1:17" s="1" customFormat="1" x14ac:dyDescent="0.35">
      <c r="A94" s="13"/>
      <c r="B94" s="54"/>
      <c r="C94" s="54"/>
      <c r="D94" s="54"/>
      <c r="E94" s="296"/>
      <c r="F94" s="55"/>
      <c r="G94" s="55"/>
      <c r="H94" s="55"/>
      <c r="I94" s="55"/>
      <c r="J94" s="55"/>
      <c r="K94" s="55"/>
      <c r="L94" s="910"/>
      <c r="M94" s="55"/>
      <c r="N94" s="55"/>
      <c r="O94" s="55"/>
      <c r="P94" s="55"/>
      <c r="Q94" s="467"/>
    </row>
    <row r="95" spans="1:17" s="1" customFormat="1" x14ac:dyDescent="0.35">
      <c r="A95" s="13"/>
      <c r="B95" s="54"/>
      <c r="C95" s="54"/>
      <c r="D95" s="54"/>
      <c r="E95" s="296"/>
      <c r="F95" s="55"/>
      <c r="G95" s="55"/>
      <c r="H95" s="55"/>
      <c r="I95" s="55"/>
      <c r="J95" s="55"/>
      <c r="K95" s="55"/>
      <c r="L95" s="910"/>
      <c r="M95" s="55"/>
      <c r="N95" s="55"/>
      <c r="O95" s="55"/>
      <c r="P95" s="55"/>
      <c r="Q95" s="467"/>
    </row>
    <row r="96" spans="1:17" s="1" customFormat="1" x14ac:dyDescent="0.35">
      <c r="A96" s="13"/>
      <c r="B96" s="54"/>
      <c r="C96" s="54"/>
      <c r="D96" s="54"/>
      <c r="E96" s="296"/>
      <c r="F96" s="55"/>
      <c r="G96" s="55"/>
      <c r="H96" s="55"/>
      <c r="I96" s="55"/>
      <c r="J96" s="55"/>
      <c r="K96" s="55"/>
      <c r="L96" s="910"/>
      <c r="M96" s="55"/>
      <c r="N96" s="55"/>
      <c r="O96" s="55"/>
      <c r="P96" s="55"/>
      <c r="Q96" s="467"/>
    </row>
    <row r="97" spans="1:17" s="1" customFormat="1" x14ac:dyDescent="0.35">
      <c r="A97" s="13"/>
      <c r="B97" s="54"/>
      <c r="C97" s="54"/>
      <c r="D97" s="54"/>
      <c r="E97" s="296"/>
      <c r="F97" s="55"/>
      <c r="G97" s="55"/>
      <c r="H97" s="55"/>
      <c r="I97" s="55"/>
      <c r="J97" s="55"/>
      <c r="K97" s="55"/>
      <c r="L97" s="910"/>
      <c r="M97" s="55"/>
      <c r="N97" s="55"/>
      <c r="O97" s="55"/>
      <c r="P97" s="55"/>
      <c r="Q97" s="467"/>
    </row>
    <row r="98" spans="1:17" s="1" customFormat="1" x14ac:dyDescent="0.35">
      <c r="A98" s="13"/>
      <c r="B98" s="54"/>
      <c r="C98" s="54"/>
      <c r="D98" s="54"/>
      <c r="E98" s="296"/>
      <c r="F98" s="55"/>
      <c r="G98" s="55"/>
      <c r="H98" s="55"/>
      <c r="I98" s="55"/>
      <c r="J98" s="55"/>
      <c r="K98" s="55"/>
      <c r="L98" s="910"/>
      <c r="M98" s="55"/>
      <c r="N98" s="55"/>
      <c r="O98" s="55"/>
      <c r="P98" s="55"/>
      <c r="Q98" s="467"/>
    </row>
    <row r="99" spans="1:17" s="1" customFormat="1" x14ac:dyDescent="0.35">
      <c r="A99" s="13"/>
      <c r="B99" s="54"/>
      <c r="C99" s="54"/>
      <c r="D99" s="54"/>
      <c r="E99" s="296"/>
      <c r="F99" s="55"/>
      <c r="G99" s="55"/>
      <c r="H99" s="55"/>
      <c r="I99" s="55"/>
      <c r="J99" s="55"/>
      <c r="K99" s="55"/>
      <c r="L99" s="910"/>
      <c r="M99" s="55"/>
      <c r="N99" s="55"/>
      <c r="O99" s="55"/>
      <c r="P99" s="55"/>
      <c r="Q99" s="467"/>
    </row>
    <row r="100" spans="1:17" s="1" customFormat="1" x14ac:dyDescent="0.35">
      <c r="A100" s="13"/>
      <c r="B100" s="54"/>
      <c r="C100" s="54"/>
      <c r="D100" s="54"/>
      <c r="E100" s="296"/>
      <c r="F100" s="55"/>
      <c r="G100" s="55"/>
      <c r="H100" s="55"/>
      <c r="I100" s="55"/>
      <c r="J100" s="55"/>
      <c r="K100" s="55"/>
      <c r="L100" s="910"/>
      <c r="M100" s="55"/>
      <c r="N100" s="55"/>
      <c r="O100" s="55"/>
      <c r="P100" s="55"/>
      <c r="Q100" s="467"/>
    </row>
    <row r="101" spans="1:17" s="1" customFormat="1" x14ac:dyDescent="0.35">
      <c r="A101" s="13"/>
      <c r="B101" s="54"/>
      <c r="C101" s="54"/>
      <c r="D101" s="54"/>
      <c r="E101" s="296"/>
      <c r="F101" s="55"/>
      <c r="G101" s="55"/>
      <c r="H101" s="55"/>
      <c r="I101" s="55"/>
      <c r="J101" s="55"/>
      <c r="K101" s="55"/>
      <c r="L101" s="910"/>
      <c r="M101" s="55"/>
      <c r="N101" s="55"/>
      <c r="O101" s="55"/>
      <c r="P101" s="55"/>
      <c r="Q101" s="467"/>
    </row>
    <row r="102" spans="1:17" s="1" customFormat="1" x14ac:dyDescent="0.35">
      <c r="A102" s="13"/>
      <c r="B102" s="54"/>
      <c r="C102" s="54"/>
      <c r="D102" s="54"/>
      <c r="E102" s="296"/>
      <c r="F102" s="55"/>
      <c r="G102" s="55"/>
      <c r="H102" s="55"/>
      <c r="I102" s="55"/>
      <c r="J102" s="55"/>
      <c r="K102" s="55"/>
      <c r="L102" s="910"/>
      <c r="M102" s="55"/>
      <c r="N102" s="55"/>
      <c r="O102" s="55"/>
      <c r="P102" s="55"/>
      <c r="Q102" s="467"/>
    </row>
    <row r="103" spans="1:17" s="1" customFormat="1" x14ac:dyDescent="0.35">
      <c r="A103" s="13"/>
      <c r="B103" s="54"/>
      <c r="C103" s="54"/>
      <c r="D103" s="54"/>
      <c r="E103" s="296"/>
      <c r="F103" s="55"/>
      <c r="G103" s="55"/>
      <c r="H103" s="55"/>
      <c r="I103" s="55"/>
      <c r="J103" s="55"/>
      <c r="K103" s="55"/>
      <c r="L103" s="910"/>
      <c r="M103" s="55"/>
      <c r="N103" s="55"/>
      <c r="O103" s="55"/>
      <c r="P103" s="55"/>
      <c r="Q103" s="467"/>
    </row>
    <row r="104" spans="1:17" s="1" customFormat="1" x14ac:dyDescent="0.35">
      <c r="A104" s="13"/>
      <c r="B104" s="54"/>
      <c r="C104" s="54"/>
      <c r="D104" s="54"/>
      <c r="E104" s="296"/>
      <c r="F104" s="55"/>
      <c r="G104" s="55"/>
      <c r="H104" s="55"/>
      <c r="I104" s="55"/>
      <c r="J104" s="55"/>
      <c r="K104" s="55"/>
      <c r="L104" s="910"/>
      <c r="M104" s="55"/>
      <c r="N104" s="55"/>
      <c r="O104" s="55"/>
      <c r="P104" s="55"/>
      <c r="Q104" s="467"/>
    </row>
    <row r="105" spans="1:17" s="1" customFormat="1" x14ac:dyDescent="0.35">
      <c r="A105" s="13"/>
      <c r="B105" s="54"/>
      <c r="C105" s="54"/>
      <c r="D105" s="54"/>
      <c r="E105" s="296"/>
      <c r="F105" s="55"/>
      <c r="G105" s="55"/>
      <c r="H105" s="55"/>
      <c r="I105" s="55"/>
      <c r="J105" s="55"/>
      <c r="K105" s="55"/>
      <c r="L105" s="910"/>
      <c r="M105" s="55"/>
      <c r="N105" s="55"/>
      <c r="O105" s="55"/>
      <c r="P105" s="55"/>
      <c r="Q105" s="467"/>
    </row>
    <row r="106" spans="1:17" s="1" customFormat="1" x14ac:dyDescent="0.35">
      <c r="A106" s="13"/>
      <c r="B106" s="54"/>
      <c r="C106" s="54"/>
      <c r="D106" s="54"/>
      <c r="E106" s="296"/>
      <c r="F106" s="55"/>
      <c r="G106" s="55"/>
      <c r="H106" s="55"/>
      <c r="I106" s="55"/>
      <c r="J106" s="55"/>
      <c r="K106" s="55"/>
      <c r="L106" s="910"/>
      <c r="M106" s="55"/>
      <c r="N106" s="55"/>
      <c r="O106" s="55"/>
      <c r="P106" s="55"/>
      <c r="Q106" s="467"/>
    </row>
    <row r="107" spans="1:17" s="1" customFormat="1" x14ac:dyDescent="0.35">
      <c r="A107" s="13"/>
      <c r="B107" s="54"/>
      <c r="C107" s="54"/>
      <c r="D107" s="54"/>
      <c r="E107" s="296"/>
      <c r="F107" s="55"/>
      <c r="G107" s="55"/>
      <c r="H107" s="55"/>
      <c r="I107" s="55"/>
      <c r="J107" s="55"/>
      <c r="K107" s="55"/>
      <c r="L107" s="910"/>
      <c r="M107" s="55"/>
      <c r="N107" s="55"/>
      <c r="O107" s="55"/>
      <c r="P107" s="55"/>
      <c r="Q107" s="467"/>
    </row>
    <row r="108" spans="1:17" s="1" customFormat="1" x14ac:dyDescent="0.35">
      <c r="A108" s="13"/>
      <c r="B108" s="54"/>
      <c r="C108" s="54"/>
      <c r="D108" s="54"/>
      <c r="E108" s="296"/>
      <c r="F108" s="55"/>
      <c r="G108" s="55"/>
      <c r="H108" s="55"/>
      <c r="I108" s="55"/>
      <c r="J108" s="55"/>
      <c r="K108" s="55"/>
      <c r="L108" s="910"/>
      <c r="M108" s="55"/>
      <c r="N108" s="55"/>
      <c r="O108" s="55"/>
      <c r="P108" s="55"/>
      <c r="Q108" s="467"/>
    </row>
    <row r="109" spans="1:17" s="1" customFormat="1" x14ac:dyDescent="0.35">
      <c r="A109" s="13"/>
      <c r="B109" s="54"/>
      <c r="C109" s="54"/>
      <c r="D109" s="54"/>
      <c r="E109" s="296"/>
      <c r="F109" s="55"/>
      <c r="G109" s="55"/>
      <c r="H109" s="55"/>
      <c r="I109" s="55"/>
      <c r="J109" s="55"/>
      <c r="K109" s="55"/>
      <c r="L109" s="910"/>
      <c r="M109" s="55"/>
      <c r="N109" s="55"/>
      <c r="O109" s="55"/>
      <c r="P109" s="55"/>
      <c r="Q109" s="467"/>
    </row>
    <row r="110" spans="1:17" s="1" customFormat="1" x14ac:dyDescent="0.35">
      <c r="A110" s="13"/>
      <c r="B110" s="54"/>
      <c r="C110" s="54"/>
      <c r="D110" s="54"/>
      <c r="E110" s="296"/>
      <c r="F110" s="55"/>
      <c r="G110" s="55"/>
      <c r="H110" s="55"/>
      <c r="I110" s="55"/>
      <c r="J110" s="55"/>
      <c r="K110" s="55"/>
      <c r="L110" s="910"/>
      <c r="M110" s="55"/>
      <c r="N110" s="55"/>
      <c r="O110" s="55"/>
      <c r="P110" s="55"/>
      <c r="Q110" s="467"/>
    </row>
    <row r="111" spans="1:17" s="1" customFormat="1" x14ac:dyDescent="0.35">
      <c r="A111" s="13"/>
      <c r="B111" s="54"/>
      <c r="C111" s="54"/>
      <c r="D111" s="54"/>
      <c r="E111" s="296"/>
      <c r="F111" s="55"/>
      <c r="G111" s="55"/>
      <c r="H111" s="55"/>
      <c r="I111" s="55"/>
      <c r="J111" s="55"/>
      <c r="K111" s="55"/>
      <c r="L111" s="910"/>
      <c r="M111" s="55"/>
      <c r="N111" s="55"/>
      <c r="O111" s="55"/>
      <c r="P111" s="55"/>
      <c r="Q111" s="467"/>
    </row>
    <row r="112" spans="1:17" s="1" customFormat="1" x14ac:dyDescent="0.35">
      <c r="A112" s="13"/>
      <c r="B112" s="54"/>
      <c r="C112" s="54"/>
      <c r="D112" s="54"/>
      <c r="E112" s="296"/>
      <c r="F112" s="55"/>
      <c r="G112" s="55"/>
      <c r="H112" s="55"/>
      <c r="I112" s="55"/>
      <c r="J112" s="55"/>
      <c r="K112" s="55"/>
      <c r="L112" s="910"/>
      <c r="M112" s="55"/>
      <c r="N112" s="55"/>
      <c r="O112" s="55"/>
      <c r="P112" s="55"/>
      <c r="Q112" s="467"/>
    </row>
    <row r="113" spans="1:17" s="1" customFormat="1" x14ac:dyDescent="0.35">
      <c r="A113" s="13"/>
      <c r="B113" s="54"/>
      <c r="C113" s="54"/>
      <c r="D113" s="54"/>
      <c r="E113" s="296"/>
      <c r="F113" s="55"/>
      <c r="G113" s="55"/>
      <c r="H113" s="55"/>
      <c r="I113" s="55"/>
      <c r="J113" s="55"/>
      <c r="K113" s="55"/>
      <c r="L113" s="910"/>
      <c r="M113" s="55"/>
      <c r="N113" s="55"/>
      <c r="O113" s="55"/>
      <c r="P113" s="55"/>
      <c r="Q113" s="467"/>
    </row>
    <row r="114" spans="1:17" s="1" customFormat="1" x14ac:dyDescent="0.35">
      <c r="A114" s="13"/>
      <c r="B114" s="54"/>
      <c r="C114" s="54"/>
      <c r="D114" s="54"/>
      <c r="E114" s="296"/>
      <c r="F114" s="55"/>
      <c r="G114" s="55"/>
      <c r="H114" s="55"/>
      <c r="I114" s="55"/>
      <c r="J114" s="55"/>
      <c r="K114" s="55"/>
      <c r="L114" s="910"/>
      <c r="M114" s="55"/>
      <c r="N114" s="55"/>
      <c r="O114" s="55"/>
      <c r="P114" s="55"/>
      <c r="Q114" s="467"/>
    </row>
    <row r="115" spans="1:17" s="1" customFormat="1" x14ac:dyDescent="0.35">
      <c r="A115" s="13"/>
      <c r="B115" s="54"/>
      <c r="C115" s="54"/>
      <c r="D115" s="54"/>
      <c r="E115" s="296"/>
      <c r="F115" s="55"/>
      <c r="G115" s="55"/>
      <c r="H115" s="55"/>
      <c r="I115" s="55"/>
      <c r="J115" s="55"/>
      <c r="K115" s="55"/>
      <c r="L115" s="910"/>
      <c r="M115" s="55"/>
      <c r="N115" s="55"/>
      <c r="O115" s="55"/>
      <c r="P115" s="55"/>
      <c r="Q115" s="467"/>
    </row>
    <row r="116" spans="1:17" s="1" customFormat="1" x14ac:dyDescent="0.35">
      <c r="A116" s="13"/>
      <c r="B116" s="54"/>
      <c r="C116" s="54"/>
      <c r="D116" s="54"/>
      <c r="E116" s="296"/>
      <c r="F116" s="55"/>
      <c r="G116" s="55"/>
      <c r="H116" s="55"/>
      <c r="I116" s="55"/>
      <c r="J116" s="55"/>
      <c r="K116" s="55"/>
      <c r="L116" s="910"/>
      <c r="M116" s="55"/>
      <c r="N116" s="55"/>
      <c r="O116" s="55"/>
      <c r="P116" s="55"/>
      <c r="Q116" s="467"/>
    </row>
    <row r="117" spans="1:17" s="1" customFormat="1" x14ac:dyDescent="0.35">
      <c r="A117" s="13"/>
      <c r="B117" s="54"/>
      <c r="C117" s="54"/>
      <c r="D117" s="54"/>
      <c r="E117" s="296"/>
      <c r="F117" s="55"/>
      <c r="G117" s="55"/>
      <c r="H117" s="55"/>
      <c r="I117" s="55"/>
      <c r="J117" s="55"/>
      <c r="K117" s="55"/>
      <c r="L117" s="910"/>
      <c r="M117" s="55"/>
      <c r="N117" s="55"/>
      <c r="O117" s="55"/>
      <c r="P117" s="55"/>
      <c r="Q117" s="467"/>
    </row>
    <row r="118" spans="1:17" s="1" customFormat="1" x14ac:dyDescent="0.35">
      <c r="A118" s="13"/>
      <c r="B118" s="54"/>
      <c r="C118" s="54"/>
      <c r="D118" s="54"/>
      <c r="E118" s="296"/>
      <c r="F118" s="55"/>
      <c r="G118" s="55"/>
      <c r="H118" s="55"/>
      <c r="I118" s="55"/>
      <c r="J118" s="55"/>
      <c r="K118" s="55"/>
      <c r="L118" s="910"/>
      <c r="M118" s="55"/>
      <c r="N118" s="55"/>
      <c r="O118" s="55"/>
      <c r="P118" s="55"/>
      <c r="Q118" s="467"/>
    </row>
    <row r="119" spans="1:17" s="1" customFormat="1" x14ac:dyDescent="0.35">
      <c r="A119" s="13"/>
      <c r="B119" s="54"/>
      <c r="C119" s="54"/>
      <c r="D119" s="54"/>
      <c r="E119" s="296"/>
      <c r="F119" s="55"/>
      <c r="G119" s="55"/>
      <c r="H119" s="55"/>
      <c r="I119" s="55"/>
      <c r="J119" s="55"/>
      <c r="K119" s="55"/>
      <c r="L119" s="910"/>
      <c r="M119" s="55"/>
      <c r="N119" s="55"/>
      <c r="O119" s="55"/>
      <c r="P119" s="55"/>
      <c r="Q119" s="467"/>
    </row>
    <row r="120" spans="1:17" s="1" customFormat="1" x14ac:dyDescent="0.35">
      <c r="A120" s="13"/>
      <c r="B120" s="54"/>
      <c r="C120" s="54"/>
      <c r="D120" s="54"/>
      <c r="E120" s="296"/>
      <c r="F120" s="55"/>
      <c r="G120" s="55"/>
      <c r="H120" s="55"/>
      <c r="I120" s="55"/>
      <c r="J120" s="55"/>
      <c r="K120" s="55"/>
      <c r="L120" s="910"/>
      <c r="M120" s="55"/>
      <c r="N120" s="55"/>
      <c r="O120" s="55"/>
      <c r="P120" s="55"/>
      <c r="Q120" s="467"/>
    </row>
    <row r="121" spans="1:17" s="1" customFormat="1" x14ac:dyDescent="0.35">
      <c r="A121" s="13"/>
      <c r="B121" s="54"/>
      <c r="C121" s="54"/>
      <c r="D121" s="54"/>
      <c r="E121" s="296"/>
      <c r="F121" s="55"/>
      <c r="G121" s="55"/>
      <c r="H121" s="55"/>
      <c r="I121" s="55"/>
      <c r="J121" s="55"/>
      <c r="K121" s="55"/>
      <c r="L121" s="910"/>
      <c r="M121" s="55"/>
      <c r="N121" s="55"/>
      <c r="O121" s="55"/>
      <c r="P121" s="55"/>
      <c r="Q121" s="467"/>
    </row>
    <row r="122" spans="1:17" s="1" customFormat="1" x14ac:dyDescent="0.35">
      <c r="A122" s="13"/>
      <c r="B122" s="54"/>
      <c r="C122" s="54"/>
      <c r="D122" s="54"/>
      <c r="E122" s="296"/>
      <c r="F122" s="55"/>
      <c r="G122" s="55"/>
      <c r="H122" s="55"/>
      <c r="I122" s="55"/>
      <c r="J122" s="55"/>
      <c r="K122" s="55"/>
      <c r="L122" s="910"/>
      <c r="M122" s="55"/>
      <c r="N122" s="55"/>
      <c r="O122" s="55"/>
      <c r="P122" s="55"/>
      <c r="Q122" s="467"/>
    </row>
    <row r="123" spans="1:17" s="1" customFormat="1" x14ac:dyDescent="0.35">
      <c r="A123" s="13"/>
      <c r="B123" s="54"/>
      <c r="C123" s="54"/>
      <c r="D123" s="54"/>
      <c r="E123" s="296"/>
      <c r="F123" s="55"/>
      <c r="G123" s="55"/>
      <c r="H123" s="55"/>
      <c r="I123" s="55"/>
      <c r="J123" s="55"/>
      <c r="K123" s="55"/>
      <c r="L123" s="910"/>
      <c r="M123" s="55"/>
      <c r="N123" s="55"/>
      <c r="O123" s="55"/>
      <c r="P123" s="55"/>
      <c r="Q123" s="467"/>
    </row>
    <row r="124" spans="1:17" s="1" customFormat="1" x14ac:dyDescent="0.35">
      <c r="A124" s="13"/>
      <c r="B124" s="54"/>
      <c r="C124" s="54"/>
      <c r="D124" s="54"/>
      <c r="E124" s="296"/>
      <c r="F124" s="55"/>
      <c r="G124" s="55"/>
      <c r="H124" s="55"/>
      <c r="I124" s="55"/>
      <c r="J124" s="55"/>
      <c r="K124" s="55"/>
      <c r="L124" s="910"/>
      <c r="M124" s="55"/>
      <c r="N124" s="55"/>
      <c r="O124" s="55"/>
      <c r="P124" s="55"/>
      <c r="Q124" s="467"/>
    </row>
    <row r="125" spans="1:17" s="1" customFormat="1" x14ac:dyDescent="0.35">
      <c r="A125" s="13"/>
      <c r="B125" s="54"/>
      <c r="C125" s="54"/>
      <c r="D125" s="54"/>
      <c r="E125" s="296"/>
      <c r="F125" s="55"/>
      <c r="G125" s="55"/>
      <c r="H125" s="55"/>
      <c r="I125" s="55"/>
      <c r="J125" s="55"/>
      <c r="K125" s="55"/>
      <c r="L125" s="910"/>
      <c r="M125" s="55"/>
      <c r="N125" s="55"/>
      <c r="O125" s="55"/>
      <c r="P125" s="55"/>
      <c r="Q125" s="467"/>
    </row>
    <row r="126" spans="1:17" s="1" customFormat="1" x14ac:dyDescent="0.35">
      <c r="A126" s="13"/>
      <c r="B126" s="54"/>
      <c r="C126" s="54"/>
      <c r="D126" s="54"/>
      <c r="E126" s="296"/>
      <c r="F126" s="55"/>
      <c r="G126" s="55"/>
      <c r="H126" s="55"/>
      <c r="I126" s="55"/>
      <c r="J126" s="55"/>
      <c r="K126" s="55"/>
      <c r="L126" s="910"/>
      <c r="M126" s="55"/>
      <c r="N126" s="55"/>
      <c r="O126" s="55"/>
      <c r="P126" s="55"/>
      <c r="Q126" s="467"/>
    </row>
    <row r="127" spans="1:17" s="1" customFormat="1" x14ac:dyDescent="0.35">
      <c r="A127" s="13"/>
      <c r="B127" s="54"/>
      <c r="C127" s="54"/>
      <c r="D127" s="54"/>
      <c r="E127" s="296"/>
      <c r="F127" s="55"/>
      <c r="G127" s="55"/>
      <c r="H127" s="55"/>
      <c r="I127" s="55"/>
      <c r="J127" s="55"/>
      <c r="K127" s="55"/>
      <c r="L127" s="910"/>
      <c r="M127" s="55"/>
      <c r="N127" s="55"/>
      <c r="O127" s="55"/>
      <c r="P127" s="55"/>
      <c r="Q127" s="467"/>
    </row>
    <row r="128" spans="1:17" s="1" customFormat="1" x14ac:dyDescent="0.35">
      <c r="A128" s="13"/>
      <c r="B128" s="54"/>
      <c r="C128" s="54"/>
      <c r="D128" s="54"/>
      <c r="E128" s="296"/>
      <c r="F128" s="55"/>
      <c r="G128" s="55"/>
      <c r="H128" s="55"/>
      <c r="I128" s="55"/>
      <c r="J128" s="55"/>
      <c r="K128" s="55"/>
      <c r="L128" s="910"/>
      <c r="M128" s="55"/>
      <c r="N128" s="55"/>
      <c r="O128" s="55"/>
      <c r="P128" s="55"/>
      <c r="Q128" s="467"/>
    </row>
    <row r="129" spans="1:17" s="1" customFormat="1" x14ac:dyDescent="0.35">
      <c r="A129" s="13"/>
      <c r="B129" s="54"/>
      <c r="C129" s="54"/>
      <c r="D129" s="54"/>
      <c r="E129" s="296"/>
      <c r="F129" s="55"/>
      <c r="G129" s="55"/>
      <c r="H129" s="55"/>
      <c r="I129" s="55"/>
      <c r="J129" s="55"/>
      <c r="K129" s="55"/>
      <c r="L129" s="910"/>
      <c r="M129" s="55"/>
      <c r="N129" s="55"/>
      <c r="O129" s="55"/>
      <c r="P129" s="55"/>
      <c r="Q129" s="467"/>
    </row>
    <row r="130" spans="1:17" s="1" customFormat="1" x14ac:dyDescent="0.35">
      <c r="A130" s="13"/>
      <c r="B130" s="54"/>
      <c r="C130" s="54"/>
      <c r="D130" s="54"/>
      <c r="E130" s="296"/>
      <c r="F130" s="55"/>
      <c r="G130" s="55"/>
      <c r="H130" s="55"/>
      <c r="I130" s="55"/>
      <c r="J130" s="55"/>
      <c r="K130" s="55"/>
      <c r="L130" s="910"/>
      <c r="M130" s="55"/>
      <c r="N130" s="55"/>
      <c r="O130" s="55"/>
      <c r="P130" s="55"/>
      <c r="Q130" s="467"/>
    </row>
    <row r="131" spans="1:17" s="1" customFormat="1" x14ac:dyDescent="0.35">
      <c r="A131" s="13"/>
      <c r="B131" s="54"/>
      <c r="C131" s="54"/>
      <c r="D131" s="54"/>
      <c r="E131" s="296"/>
      <c r="F131" s="55"/>
      <c r="G131" s="55"/>
      <c r="H131" s="55"/>
      <c r="I131" s="55"/>
      <c r="J131" s="55"/>
      <c r="K131" s="55"/>
      <c r="L131" s="910"/>
      <c r="M131" s="55"/>
      <c r="N131" s="55"/>
      <c r="O131" s="55"/>
      <c r="P131" s="55"/>
      <c r="Q131" s="467"/>
    </row>
    <row r="132" spans="1:17" s="1" customFormat="1" x14ac:dyDescent="0.35">
      <c r="A132" s="13"/>
      <c r="B132" s="54"/>
      <c r="C132" s="54"/>
      <c r="D132" s="54"/>
      <c r="E132" s="296"/>
      <c r="F132" s="55"/>
      <c r="G132" s="55"/>
      <c r="H132" s="55"/>
      <c r="I132" s="55"/>
      <c r="J132" s="55"/>
      <c r="K132" s="55"/>
      <c r="L132" s="910"/>
      <c r="M132" s="55"/>
      <c r="N132" s="55"/>
      <c r="O132" s="55"/>
      <c r="P132" s="55"/>
      <c r="Q132" s="467"/>
    </row>
    <row r="133" spans="1:17" s="1" customFormat="1" x14ac:dyDescent="0.35">
      <c r="A133" s="13"/>
      <c r="B133" s="54"/>
      <c r="C133" s="54"/>
      <c r="D133" s="54"/>
      <c r="E133" s="296"/>
      <c r="F133" s="55"/>
      <c r="G133" s="55"/>
      <c r="H133" s="55"/>
      <c r="I133" s="55"/>
      <c r="J133" s="55"/>
      <c r="K133" s="55"/>
      <c r="L133" s="910"/>
      <c r="M133" s="55"/>
      <c r="N133" s="55"/>
      <c r="O133" s="55"/>
      <c r="P133" s="55"/>
      <c r="Q133" s="467"/>
    </row>
    <row r="134" spans="1:17" s="1" customFormat="1" x14ac:dyDescent="0.35">
      <c r="A134" s="13"/>
      <c r="B134" s="54"/>
      <c r="C134" s="54"/>
      <c r="D134" s="54"/>
      <c r="E134" s="296"/>
      <c r="F134" s="55"/>
      <c r="G134" s="55"/>
      <c r="H134" s="55"/>
      <c r="I134" s="55"/>
      <c r="J134" s="55"/>
      <c r="K134" s="55"/>
      <c r="L134" s="910"/>
      <c r="M134" s="55"/>
      <c r="N134" s="55"/>
      <c r="O134" s="55"/>
      <c r="P134" s="55"/>
      <c r="Q134" s="467"/>
    </row>
    <row r="135" spans="1:17" s="1" customFormat="1" x14ac:dyDescent="0.35">
      <c r="A135" s="13"/>
      <c r="B135" s="54"/>
      <c r="C135" s="54"/>
      <c r="D135" s="54"/>
      <c r="E135" s="296"/>
      <c r="F135" s="55"/>
      <c r="G135" s="55"/>
      <c r="H135" s="55"/>
      <c r="I135" s="55"/>
      <c r="J135" s="55"/>
      <c r="K135" s="55"/>
      <c r="L135" s="910"/>
      <c r="M135" s="55"/>
      <c r="N135" s="55"/>
      <c r="O135" s="55"/>
      <c r="P135" s="55"/>
      <c r="Q135" s="467"/>
    </row>
    <row r="136" spans="1:17" s="1" customFormat="1" x14ac:dyDescent="0.35">
      <c r="A136" s="13"/>
      <c r="B136" s="54"/>
      <c r="C136" s="54"/>
      <c r="D136" s="54"/>
      <c r="E136" s="296"/>
      <c r="F136" s="55"/>
      <c r="G136" s="55"/>
      <c r="H136" s="55"/>
      <c r="I136" s="55"/>
      <c r="J136" s="55"/>
      <c r="K136" s="55"/>
      <c r="L136" s="910"/>
      <c r="M136" s="55"/>
      <c r="N136" s="55"/>
      <c r="O136" s="55"/>
      <c r="P136" s="55"/>
      <c r="Q136" s="467"/>
    </row>
    <row r="137" spans="1:17" s="1" customFormat="1" x14ac:dyDescent="0.35">
      <c r="A137" s="13"/>
      <c r="B137" s="54"/>
      <c r="C137" s="54"/>
      <c r="D137" s="54"/>
      <c r="E137" s="296"/>
      <c r="F137" s="55"/>
      <c r="G137" s="55"/>
      <c r="H137" s="55"/>
      <c r="I137" s="55"/>
      <c r="J137" s="55"/>
      <c r="K137" s="55"/>
      <c r="L137" s="910"/>
      <c r="M137" s="55"/>
      <c r="N137" s="55"/>
      <c r="O137" s="55"/>
      <c r="P137" s="55"/>
      <c r="Q137" s="467"/>
    </row>
    <row r="138" spans="1:17" s="1" customFormat="1" x14ac:dyDescent="0.35">
      <c r="A138" s="13"/>
      <c r="B138" s="54"/>
      <c r="C138" s="54"/>
      <c r="D138" s="54"/>
      <c r="E138" s="296"/>
      <c r="F138" s="55"/>
      <c r="G138" s="55"/>
      <c r="H138" s="55"/>
      <c r="I138" s="55"/>
      <c r="J138" s="55"/>
      <c r="K138" s="55"/>
      <c r="L138" s="910"/>
      <c r="M138" s="55"/>
      <c r="N138" s="55"/>
      <c r="O138" s="55"/>
      <c r="P138" s="55"/>
      <c r="Q138" s="467"/>
    </row>
    <row r="139" spans="1:17" s="1" customFormat="1" x14ac:dyDescent="0.35">
      <c r="A139" s="13"/>
      <c r="B139" s="54"/>
      <c r="C139" s="54"/>
      <c r="D139" s="54"/>
      <c r="E139" s="296"/>
      <c r="F139" s="55"/>
      <c r="G139" s="55"/>
      <c r="H139" s="55"/>
      <c r="I139" s="55"/>
      <c r="J139" s="55"/>
      <c r="K139" s="55"/>
      <c r="L139" s="910"/>
      <c r="M139" s="55"/>
      <c r="N139" s="55"/>
      <c r="O139" s="55"/>
      <c r="P139" s="55"/>
      <c r="Q139" s="467"/>
    </row>
    <row r="140" spans="1:17" s="1" customFormat="1" x14ac:dyDescent="0.35">
      <c r="A140" s="13"/>
      <c r="B140" s="54"/>
      <c r="C140" s="54"/>
      <c r="D140" s="54"/>
      <c r="E140" s="296"/>
      <c r="F140" s="55"/>
      <c r="G140" s="55"/>
      <c r="H140" s="55"/>
      <c r="I140" s="55"/>
      <c r="J140" s="55"/>
      <c r="K140" s="55"/>
      <c r="L140" s="910"/>
      <c r="M140" s="55"/>
      <c r="N140" s="55"/>
      <c r="O140" s="55"/>
      <c r="P140" s="55"/>
      <c r="Q140" s="467"/>
    </row>
    <row r="141" spans="1:17" s="1" customFormat="1" x14ac:dyDescent="0.35">
      <c r="A141" s="13"/>
      <c r="B141" s="54"/>
      <c r="C141" s="54"/>
      <c r="D141" s="54"/>
      <c r="E141" s="296"/>
      <c r="F141" s="55"/>
      <c r="G141" s="55"/>
      <c r="H141" s="55"/>
      <c r="I141" s="55"/>
      <c r="J141" s="55"/>
      <c r="K141" s="55"/>
      <c r="L141" s="910"/>
      <c r="M141" s="55"/>
      <c r="N141" s="55"/>
      <c r="O141" s="55"/>
      <c r="P141" s="55"/>
      <c r="Q141" s="467"/>
    </row>
    <row r="142" spans="1:17" s="1" customFormat="1" x14ac:dyDescent="0.35">
      <c r="A142" s="13"/>
      <c r="B142" s="54"/>
      <c r="C142" s="54"/>
      <c r="D142" s="54"/>
      <c r="E142" s="296"/>
      <c r="F142" s="55"/>
      <c r="G142" s="55"/>
      <c r="H142" s="55"/>
      <c r="I142" s="55"/>
      <c r="J142" s="55"/>
      <c r="K142" s="55"/>
      <c r="L142" s="910"/>
      <c r="M142" s="55"/>
      <c r="N142" s="55"/>
      <c r="O142" s="55"/>
      <c r="P142" s="55"/>
      <c r="Q142" s="467"/>
    </row>
    <row r="143" spans="1:17" s="1" customFormat="1" x14ac:dyDescent="0.35">
      <c r="A143" s="13"/>
      <c r="B143" s="54"/>
      <c r="C143" s="54"/>
      <c r="D143" s="54"/>
      <c r="E143" s="296"/>
      <c r="F143" s="55"/>
      <c r="G143" s="55"/>
      <c r="H143" s="55"/>
      <c r="I143" s="55"/>
      <c r="J143" s="55"/>
      <c r="K143" s="55"/>
      <c r="L143" s="910"/>
      <c r="M143" s="55"/>
      <c r="N143" s="55"/>
      <c r="O143" s="55"/>
      <c r="P143" s="55"/>
      <c r="Q143" s="467"/>
    </row>
    <row r="144" spans="1:17" s="1" customFormat="1" x14ac:dyDescent="0.35">
      <c r="A144" s="13"/>
      <c r="B144" s="54"/>
      <c r="C144" s="54"/>
      <c r="D144" s="54"/>
      <c r="E144" s="296"/>
      <c r="F144" s="55"/>
      <c r="G144" s="55"/>
      <c r="H144" s="55"/>
      <c r="I144" s="55"/>
      <c r="J144" s="55"/>
      <c r="K144" s="55"/>
      <c r="L144" s="910"/>
      <c r="M144" s="55"/>
      <c r="N144" s="55"/>
      <c r="O144" s="55"/>
      <c r="P144" s="55"/>
      <c r="Q144" s="467"/>
    </row>
    <row r="145" spans="1:17" s="1" customFormat="1" x14ac:dyDescent="0.35">
      <c r="A145" s="13"/>
      <c r="B145" s="54"/>
      <c r="C145" s="54"/>
      <c r="D145" s="54"/>
      <c r="E145" s="296"/>
      <c r="F145" s="55"/>
      <c r="G145" s="55"/>
      <c r="H145" s="55"/>
      <c r="I145" s="55"/>
      <c r="J145" s="55"/>
      <c r="K145" s="55"/>
      <c r="L145" s="910"/>
      <c r="M145" s="55"/>
      <c r="N145" s="55"/>
      <c r="O145" s="55"/>
      <c r="P145" s="55"/>
      <c r="Q145" s="467"/>
    </row>
    <row r="146" spans="1:17" s="1" customFormat="1" x14ac:dyDescent="0.35">
      <c r="A146" s="13"/>
      <c r="B146" s="54"/>
      <c r="C146" s="54"/>
      <c r="D146" s="54"/>
      <c r="E146" s="296"/>
      <c r="F146" s="55"/>
      <c r="G146" s="55"/>
      <c r="H146" s="55"/>
      <c r="I146" s="55"/>
      <c r="J146" s="55"/>
      <c r="K146" s="55"/>
      <c r="L146" s="910"/>
      <c r="M146" s="55"/>
      <c r="N146" s="55"/>
      <c r="O146" s="55"/>
      <c r="P146" s="55"/>
      <c r="Q146" s="467"/>
    </row>
    <row r="147" spans="1:17" s="1" customFormat="1" x14ac:dyDescent="0.35">
      <c r="A147" s="13"/>
      <c r="B147" s="54"/>
      <c r="C147" s="54"/>
      <c r="D147" s="54"/>
      <c r="E147" s="296"/>
      <c r="F147" s="55"/>
      <c r="G147" s="55"/>
      <c r="H147" s="55"/>
      <c r="I147" s="55"/>
      <c r="J147" s="55"/>
      <c r="K147" s="55"/>
      <c r="L147" s="910"/>
      <c r="M147" s="55"/>
      <c r="N147" s="55"/>
      <c r="O147" s="55"/>
      <c r="P147" s="55"/>
      <c r="Q147" s="467"/>
    </row>
    <row r="148" spans="1:17" s="1" customFormat="1" x14ac:dyDescent="0.35">
      <c r="A148" s="13"/>
      <c r="B148" s="54"/>
      <c r="C148" s="54"/>
      <c r="D148" s="54"/>
      <c r="E148" s="296"/>
      <c r="F148" s="55"/>
      <c r="G148" s="55"/>
      <c r="H148" s="55"/>
      <c r="I148" s="55"/>
      <c r="J148" s="55"/>
      <c r="K148" s="55"/>
      <c r="L148" s="910"/>
      <c r="M148" s="55"/>
      <c r="N148" s="55"/>
      <c r="O148" s="55"/>
      <c r="P148" s="55"/>
      <c r="Q148" s="467"/>
    </row>
    <row r="149" spans="1:17" s="1" customFormat="1" x14ac:dyDescent="0.35">
      <c r="A149" s="13"/>
      <c r="B149" s="54"/>
      <c r="C149" s="54"/>
      <c r="D149" s="54"/>
      <c r="E149" s="296"/>
      <c r="F149" s="55"/>
      <c r="G149" s="55"/>
      <c r="H149" s="55"/>
      <c r="I149" s="55"/>
      <c r="J149" s="55"/>
      <c r="K149" s="55"/>
      <c r="L149" s="910"/>
      <c r="M149" s="55"/>
      <c r="N149" s="55"/>
      <c r="O149" s="55"/>
      <c r="P149" s="55"/>
      <c r="Q149" s="467"/>
    </row>
    <row r="150" spans="1:17" s="1" customFormat="1" x14ac:dyDescent="0.35">
      <c r="A150" s="13"/>
      <c r="B150" s="54"/>
      <c r="C150" s="54"/>
      <c r="D150" s="54"/>
      <c r="E150" s="296"/>
      <c r="F150" s="55"/>
      <c r="G150" s="55"/>
      <c r="H150" s="55"/>
      <c r="I150" s="55"/>
      <c r="J150" s="55"/>
      <c r="K150" s="55"/>
      <c r="L150" s="910"/>
      <c r="M150" s="55"/>
      <c r="N150" s="55"/>
      <c r="O150" s="55"/>
      <c r="P150" s="55"/>
      <c r="Q150" s="467"/>
    </row>
    <row r="151" spans="1:17" s="1" customFormat="1" x14ac:dyDescent="0.35">
      <c r="A151" s="13"/>
      <c r="B151" s="54"/>
      <c r="C151" s="54"/>
      <c r="D151" s="54"/>
      <c r="E151" s="296"/>
      <c r="F151" s="55"/>
      <c r="G151" s="55"/>
      <c r="H151" s="55"/>
      <c r="I151" s="55"/>
      <c r="J151" s="55"/>
      <c r="K151" s="55"/>
      <c r="L151" s="910"/>
      <c r="M151" s="55"/>
      <c r="N151" s="55"/>
      <c r="O151" s="55"/>
      <c r="P151" s="55"/>
      <c r="Q151" s="467"/>
    </row>
    <row r="152" spans="1:17" s="1" customFormat="1" x14ac:dyDescent="0.35">
      <c r="A152" s="13"/>
      <c r="B152" s="54"/>
      <c r="C152" s="54"/>
      <c r="D152" s="54"/>
      <c r="E152" s="296"/>
      <c r="F152" s="55"/>
      <c r="G152" s="55"/>
      <c r="H152" s="55"/>
      <c r="I152" s="55"/>
      <c r="J152" s="55"/>
      <c r="K152" s="55"/>
      <c r="L152" s="910"/>
      <c r="M152" s="55"/>
      <c r="N152" s="55"/>
      <c r="O152" s="55"/>
      <c r="P152" s="55"/>
      <c r="Q152" s="467"/>
    </row>
    <row r="153" spans="1:17" s="1" customFormat="1" x14ac:dyDescent="0.35">
      <c r="A153" s="13"/>
      <c r="B153" s="54"/>
      <c r="C153" s="54"/>
      <c r="D153" s="54"/>
      <c r="E153" s="296"/>
      <c r="F153" s="55"/>
      <c r="G153" s="55"/>
      <c r="H153" s="55"/>
      <c r="I153" s="55"/>
      <c r="J153" s="55"/>
      <c r="K153" s="55"/>
      <c r="L153" s="910"/>
      <c r="M153" s="55"/>
      <c r="N153" s="55"/>
      <c r="O153" s="55"/>
      <c r="P153" s="55"/>
      <c r="Q153" s="467"/>
    </row>
    <row r="154" spans="1:17" s="1" customFormat="1" x14ac:dyDescent="0.35">
      <c r="A154" s="13"/>
      <c r="B154" s="54"/>
      <c r="C154" s="54"/>
      <c r="D154" s="54"/>
      <c r="E154" s="296"/>
      <c r="F154" s="55"/>
      <c r="G154" s="55"/>
      <c r="H154" s="55"/>
      <c r="I154" s="55"/>
      <c r="J154" s="55"/>
      <c r="K154" s="55"/>
      <c r="L154" s="910"/>
      <c r="M154" s="55"/>
      <c r="N154" s="55"/>
      <c r="O154" s="55"/>
      <c r="P154" s="55"/>
      <c r="Q154" s="467"/>
    </row>
    <row r="155" spans="1:17" s="1" customFormat="1" x14ac:dyDescent="0.35">
      <c r="A155" s="13"/>
      <c r="B155" s="54"/>
      <c r="C155" s="54"/>
      <c r="D155" s="54"/>
      <c r="E155" s="296"/>
      <c r="F155" s="55"/>
      <c r="G155" s="55"/>
      <c r="H155" s="55"/>
      <c r="I155" s="55"/>
      <c r="J155" s="55"/>
      <c r="K155" s="55"/>
      <c r="L155" s="910"/>
      <c r="M155" s="55"/>
      <c r="N155" s="55"/>
      <c r="O155" s="55"/>
      <c r="P155" s="55"/>
      <c r="Q155" s="467"/>
    </row>
    <row r="156" spans="1:17" s="1" customFormat="1" x14ac:dyDescent="0.35">
      <c r="A156" s="13"/>
      <c r="B156" s="54"/>
      <c r="C156" s="54"/>
      <c r="D156" s="54"/>
      <c r="E156" s="296"/>
      <c r="F156" s="55"/>
      <c r="G156" s="55"/>
      <c r="H156" s="55"/>
      <c r="I156" s="55"/>
      <c r="J156" s="55"/>
      <c r="K156" s="55"/>
      <c r="L156" s="910"/>
      <c r="M156" s="55"/>
      <c r="N156" s="55"/>
      <c r="O156" s="55"/>
      <c r="P156" s="55"/>
      <c r="Q156" s="467"/>
    </row>
    <row r="157" spans="1:17" s="1" customFormat="1" x14ac:dyDescent="0.35">
      <c r="A157" s="13"/>
      <c r="B157" s="54"/>
      <c r="C157" s="54"/>
      <c r="D157" s="54"/>
      <c r="E157" s="296"/>
      <c r="F157" s="55"/>
      <c r="G157" s="55"/>
      <c r="H157" s="55"/>
      <c r="I157" s="55"/>
      <c r="J157" s="55"/>
      <c r="K157" s="55"/>
      <c r="L157" s="910"/>
      <c r="M157" s="55"/>
      <c r="N157" s="55"/>
      <c r="O157" s="55"/>
      <c r="P157" s="55"/>
      <c r="Q157" s="467"/>
    </row>
    <row r="158" spans="1:17" s="1" customFormat="1" x14ac:dyDescent="0.35">
      <c r="A158" s="13"/>
      <c r="B158" s="54"/>
      <c r="C158" s="54"/>
      <c r="D158" s="54"/>
      <c r="E158" s="296"/>
      <c r="F158" s="55"/>
      <c r="G158" s="55"/>
      <c r="H158" s="55"/>
      <c r="I158" s="55"/>
      <c r="J158" s="55"/>
      <c r="K158" s="55"/>
      <c r="L158" s="910"/>
      <c r="M158" s="55"/>
      <c r="N158" s="55"/>
      <c r="O158" s="55"/>
      <c r="P158" s="55"/>
      <c r="Q158" s="467"/>
    </row>
    <row r="159" spans="1:17" s="1" customFormat="1" x14ac:dyDescent="0.35">
      <c r="A159" s="13"/>
      <c r="B159" s="54"/>
      <c r="C159" s="54"/>
      <c r="D159" s="54"/>
      <c r="E159" s="296"/>
      <c r="F159" s="55"/>
      <c r="G159" s="55"/>
      <c r="H159" s="55"/>
      <c r="I159" s="55"/>
      <c r="J159" s="55"/>
      <c r="K159" s="55"/>
      <c r="L159" s="910"/>
      <c r="M159" s="55"/>
      <c r="N159" s="55"/>
      <c r="O159" s="55"/>
      <c r="P159" s="55"/>
      <c r="Q159" s="467"/>
    </row>
    <row r="160" spans="1:17" s="1" customFormat="1" x14ac:dyDescent="0.35">
      <c r="A160" s="13"/>
      <c r="B160" s="54"/>
      <c r="C160" s="54"/>
      <c r="D160" s="54"/>
      <c r="E160" s="296"/>
      <c r="F160" s="55"/>
      <c r="G160" s="55"/>
      <c r="H160" s="55"/>
      <c r="I160" s="55"/>
      <c r="J160" s="55"/>
      <c r="K160" s="55"/>
      <c r="L160" s="910"/>
      <c r="M160" s="55"/>
      <c r="N160" s="55"/>
      <c r="O160" s="55"/>
      <c r="P160" s="55"/>
      <c r="Q160" s="467"/>
    </row>
    <row r="161" spans="1:17" s="1" customFormat="1" x14ac:dyDescent="0.35">
      <c r="A161" s="13"/>
      <c r="B161" s="54"/>
      <c r="C161" s="54"/>
      <c r="D161" s="54"/>
      <c r="E161" s="296"/>
      <c r="F161" s="55"/>
      <c r="G161" s="55"/>
      <c r="H161" s="55"/>
      <c r="I161" s="55"/>
      <c r="J161" s="55"/>
      <c r="K161" s="55"/>
      <c r="L161" s="910"/>
      <c r="M161" s="55"/>
      <c r="N161" s="55"/>
      <c r="O161" s="55"/>
      <c r="P161" s="55"/>
      <c r="Q161" s="467"/>
    </row>
    <row r="162" spans="1:17" s="1" customFormat="1" x14ac:dyDescent="0.35">
      <c r="A162" s="13"/>
      <c r="B162" s="54"/>
      <c r="C162" s="54"/>
      <c r="D162" s="54"/>
      <c r="E162" s="296"/>
      <c r="F162" s="55"/>
      <c r="G162" s="55"/>
      <c r="H162" s="55"/>
      <c r="I162" s="55"/>
      <c r="J162" s="55"/>
      <c r="K162" s="55"/>
      <c r="L162" s="910"/>
      <c r="M162" s="55"/>
      <c r="N162" s="55"/>
      <c r="O162" s="55"/>
      <c r="P162" s="55"/>
      <c r="Q162" s="467"/>
    </row>
    <row r="163" spans="1:17" s="1" customFormat="1" x14ac:dyDescent="0.35">
      <c r="A163" s="13"/>
      <c r="B163" s="54"/>
      <c r="C163" s="54"/>
      <c r="D163" s="54"/>
      <c r="E163" s="296"/>
      <c r="F163" s="55"/>
      <c r="G163" s="55"/>
      <c r="H163" s="55"/>
      <c r="I163" s="55"/>
      <c r="J163" s="55"/>
      <c r="K163" s="55"/>
      <c r="L163" s="910"/>
      <c r="M163" s="55"/>
      <c r="N163" s="55"/>
      <c r="O163" s="55"/>
      <c r="P163" s="55"/>
      <c r="Q163" s="467"/>
    </row>
    <row r="164" spans="1:17" s="1" customFormat="1" x14ac:dyDescent="0.35">
      <c r="A164" s="13"/>
      <c r="B164" s="54"/>
      <c r="C164" s="54"/>
      <c r="D164" s="54"/>
      <c r="E164" s="296"/>
      <c r="F164" s="55"/>
      <c r="G164" s="55"/>
      <c r="H164" s="55"/>
      <c r="I164" s="55"/>
      <c r="J164" s="55"/>
      <c r="K164" s="55"/>
      <c r="L164" s="910"/>
      <c r="M164" s="55"/>
      <c r="N164" s="55"/>
      <c r="O164" s="55"/>
      <c r="P164" s="55"/>
      <c r="Q164" s="467"/>
    </row>
    <row r="165" spans="1:17" s="1" customFormat="1" x14ac:dyDescent="0.35">
      <c r="A165" s="13"/>
      <c r="B165" s="54"/>
      <c r="C165" s="54"/>
      <c r="D165" s="54"/>
      <c r="E165" s="296"/>
      <c r="F165" s="55"/>
      <c r="G165" s="55"/>
      <c r="H165" s="55"/>
      <c r="I165" s="55"/>
      <c r="J165" s="55"/>
      <c r="K165" s="55"/>
      <c r="L165" s="910"/>
      <c r="M165" s="55"/>
      <c r="N165" s="55"/>
      <c r="O165" s="55"/>
      <c r="P165" s="55"/>
      <c r="Q165" s="467"/>
    </row>
    <row r="166" spans="1:17" s="1" customFormat="1" x14ac:dyDescent="0.35">
      <c r="A166" s="13"/>
      <c r="B166" s="54"/>
      <c r="C166" s="54"/>
      <c r="D166" s="54"/>
      <c r="E166" s="296"/>
      <c r="F166" s="55"/>
      <c r="G166" s="55"/>
      <c r="H166" s="55"/>
      <c r="I166" s="55"/>
      <c r="J166" s="55"/>
      <c r="K166" s="55"/>
      <c r="L166" s="910"/>
      <c r="M166" s="55"/>
      <c r="N166" s="55"/>
      <c r="O166" s="55"/>
      <c r="P166" s="55"/>
      <c r="Q166" s="467"/>
    </row>
    <row r="167" spans="1:17" s="1" customFormat="1" x14ac:dyDescent="0.35">
      <c r="A167" s="13"/>
      <c r="B167" s="54"/>
      <c r="C167" s="54"/>
      <c r="D167" s="54"/>
      <c r="E167" s="296"/>
      <c r="F167" s="55"/>
      <c r="G167" s="55"/>
      <c r="H167" s="55"/>
      <c r="I167" s="55"/>
      <c r="J167" s="55"/>
      <c r="K167" s="55"/>
      <c r="L167" s="910"/>
      <c r="M167" s="55"/>
      <c r="N167" s="55"/>
      <c r="O167" s="55"/>
      <c r="P167" s="55"/>
      <c r="Q167" s="467"/>
    </row>
    <row r="168" spans="1:17" s="1" customFormat="1" x14ac:dyDescent="0.35">
      <c r="A168" s="13"/>
      <c r="B168" s="54"/>
      <c r="C168" s="54"/>
      <c r="D168" s="54"/>
      <c r="E168" s="296"/>
      <c r="F168" s="55"/>
      <c r="G168" s="55"/>
      <c r="H168" s="55"/>
      <c r="I168" s="55"/>
      <c r="J168" s="55"/>
      <c r="K168" s="55"/>
      <c r="L168" s="910"/>
      <c r="M168" s="55"/>
      <c r="N168" s="55"/>
      <c r="O168" s="55"/>
      <c r="P168" s="55"/>
      <c r="Q168" s="467"/>
    </row>
    <row r="169" spans="1:17" s="1" customFormat="1" x14ac:dyDescent="0.35">
      <c r="A169" s="13"/>
      <c r="B169" s="54"/>
      <c r="C169" s="54"/>
      <c r="D169" s="54"/>
      <c r="E169" s="296"/>
      <c r="F169" s="55"/>
      <c r="G169" s="55"/>
      <c r="H169" s="55"/>
      <c r="I169" s="55"/>
      <c r="J169" s="55"/>
      <c r="K169" s="55"/>
      <c r="L169" s="910"/>
      <c r="M169" s="55"/>
      <c r="N169" s="55"/>
      <c r="O169" s="55"/>
      <c r="P169" s="55"/>
      <c r="Q169" s="467"/>
    </row>
    <row r="170" spans="1:17" s="1" customFormat="1" x14ac:dyDescent="0.35">
      <c r="A170" s="13"/>
      <c r="B170" s="54"/>
      <c r="C170" s="54"/>
      <c r="D170" s="54"/>
      <c r="E170" s="296"/>
      <c r="F170" s="55"/>
      <c r="G170" s="55"/>
      <c r="H170" s="55"/>
      <c r="I170" s="55"/>
      <c r="J170" s="55"/>
      <c r="K170" s="55"/>
      <c r="L170" s="910"/>
      <c r="M170" s="55"/>
      <c r="N170" s="55"/>
      <c r="O170" s="55"/>
      <c r="P170" s="55"/>
      <c r="Q170" s="467"/>
    </row>
    <row r="171" spans="1:17" s="1" customFormat="1" x14ac:dyDescent="0.35">
      <c r="A171" s="13"/>
      <c r="B171" s="54"/>
      <c r="C171" s="54"/>
      <c r="D171" s="54"/>
      <c r="E171" s="296"/>
      <c r="F171" s="55"/>
      <c r="G171" s="55"/>
      <c r="H171" s="55"/>
      <c r="I171" s="55"/>
      <c r="J171" s="55"/>
      <c r="K171" s="55"/>
      <c r="L171" s="910"/>
      <c r="M171" s="55"/>
      <c r="N171" s="55"/>
      <c r="O171" s="55"/>
      <c r="P171" s="55"/>
      <c r="Q171" s="467"/>
    </row>
    <row r="172" spans="1:17" s="1" customFormat="1" x14ac:dyDescent="0.35">
      <c r="A172" s="13"/>
      <c r="B172" s="54"/>
      <c r="C172" s="54"/>
      <c r="D172" s="54"/>
      <c r="E172" s="296"/>
      <c r="F172" s="55"/>
      <c r="G172" s="55"/>
      <c r="H172" s="55"/>
      <c r="I172" s="55"/>
      <c r="J172" s="55"/>
      <c r="K172" s="55"/>
      <c r="L172" s="910"/>
      <c r="M172" s="55"/>
      <c r="N172" s="55"/>
      <c r="O172" s="55"/>
      <c r="P172" s="55"/>
      <c r="Q172" s="467"/>
    </row>
    <row r="173" spans="1:17" s="1" customFormat="1" x14ac:dyDescent="0.35">
      <c r="A173" s="13"/>
      <c r="B173" s="54"/>
      <c r="C173" s="54"/>
      <c r="D173" s="54"/>
      <c r="E173" s="296"/>
      <c r="F173" s="55"/>
      <c r="G173" s="55"/>
      <c r="H173" s="55"/>
      <c r="I173" s="55"/>
      <c r="J173" s="55"/>
      <c r="K173" s="55"/>
      <c r="L173" s="910"/>
      <c r="M173" s="55"/>
      <c r="N173" s="55"/>
      <c r="O173" s="55"/>
      <c r="P173" s="55"/>
      <c r="Q173" s="467"/>
    </row>
    <row r="174" spans="1:17" s="1" customFormat="1" x14ac:dyDescent="0.35">
      <c r="A174" s="13"/>
      <c r="B174" s="54"/>
      <c r="C174" s="54"/>
      <c r="D174" s="54"/>
      <c r="E174" s="296"/>
      <c r="F174" s="55"/>
      <c r="G174" s="55"/>
      <c r="H174" s="55"/>
      <c r="I174" s="55"/>
      <c r="J174" s="55"/>
      <c r="K174" s="55"/>
      <c r="L174" s="910"/>
      <c r="M174" s="55"/>
      <c r="N174" s="55"/>
      <c r="O174" s="55"/>
      <c r="P174" s="55"/>
      <c r="Q174" s="467"/>
    </row>
    <row r="175" spans="1:17" s="1" customFormat="1" x14ac:dyDescent="0.35">
      <c r="A175" s="13"/>
      <c r="B175" s="54"/>
      <c r="C175" s="54"/>
      <c r="D175" s="54"/>
      <c r="E175" s="296"/>
      <c r="F175" s="55"/>
      <c r="G175" s="55"/>
      <c r="H175" s="55"/>
      <c r="I175" s="55"/>
      <c r="J175" s="55"/>
      <c r="K175" s="55"/>
      <c r="L175" s="910"/>
      <c r="M175" s="55"/>
      <c r="N175" s="55"/>
      <c r="O175" s="55"/>
      <c r="P175" s="55"/>
      <c r="Q175" s="467"/>
    </row>
    <row r="176" spans="1:17" s="1" customFormat="1" x14ac:dyDescent="0.35">
      <c r="A176" s="13"/>
      <c r="B176" s="54"/>
      <c r="C176" s="54"/>
      <c r="D176" s="54"/>
      <c r="E176" s="296"/>
      <c r="F176" s="55"/>
      <c r="G176" s="55"/>
      <c r="H176" s="55"/>
      <c r="I176" s="55"/>
      <c r="J176" s="55"/>
      <c r="K176" s="55"/>
      <c r="L176" s="910"/>
      <c r="M176" s="55"/>
      <c r="N176" s="55"/>
      <c r="O176" s="55"/>
      <c r="P176" s="55"/>
      <c r="Q176" s="467"/>
    </row>
    <row r="177" spans="1:17" s="1" customFormat="1" x14ac:dyDescent="0.35">
      <c r="A177" s="13"/>
      <c r="B177" s="54"/>
      <c r="C177" s="54"/>
      <c r="D177" s="54"/>
      <c r="E177" s="296"/>
      <c r="F177" s="55"/>
      <c r="G177" s="55"/>
      <c r="H177" s="55"/>
      <c r="I177" s="55"/>
      <c r="J177" s="55"/>
      <c r="K177" s="55"/>
      <c r="L177" s="910"/>
      <c r="M177" s="55"/>
      <c r="N177" s="55"/>
      <c r="O177" s="55"/>
      <c r="P177" s="55"/>
      <c r="Q177" s="467"/>
    </row>
    <row r="178" spans="1:17" s="1" customFormat="1" x14ac:dyDescent="0.35">
      <c r="A178" s="13"/>
      <c r="B178" s="54"/>
      <c r="C178" s="54"/>
      <c r="D178" s="54"/>
      <c r="E178" s="296"/>
      <c r="F178" s="55"/>
      <c r="G178" s="55"/>
      <c r="H178" s="55"/>
      <c r="I178" s="55"/>
      <c r="J178" s="55"/>
      <c r="K178" s="55"/>
      <c r="L178" s="910"/>
      <c r="M178" s="55"/>
      <c r="N178" s="55"/>
      <c r="O178" s="55"/>
      <c r="P178" s="55"/>
      <c r="Q178" s="467"/>
    </row>
    <row r="179" spans="1:17" s="1" customFormat="1" x14ac:dyDescent="0.35">
      <c r="A179" s="13"/>
      <c r="B179" s="54"/>
      <c r="C179" s="54"/>
      <c r="D179" s="54"/>
      <c r="E179" s="296"/>
      <c r="F179" s="55"/>
      <c r="G179" s="55"/>
      <c r="H179" s="55"/>
      <c r="I179" s="55"/>
      <c r="J179" s="55"/>
      <c r="K179" s="55"/>
      <c r="L179" s="910"/>
      <c r="M179" s="55"/>
      <c r="N179" s="55"/>
      <c r="O179" s="55"/>
      <c r="P179" s="55"/>
      <c r="Q179" s="467"/>
    </row>
    <row r="180" spans="1:17" s="1" customFormat="1" x14ac:dyDescent="0.35">
      <c r="A180" s="13"/>
      <c r="B180" s="54"/>
      <c r="C180" s="54"/>
      <c r="D180" s="54"/>
      <c r="E180" s="296"/>
      <c r="F180" s="55"/>
      <c r="G180" s="55"/>
      <c r="H180" s="55"/>
      <c r="I180" s="55"/>
      <c r="J180" s="55"/>
      <c r="K180" s="55"/>
      <c r="L180" s="910"/>
      <c r="M180" s="55"/>
      <c r="N180" s="55"/>
      <c r="O180" s="55"/>
      <c r="P180" s="55"/>
      <c r="Q180" s="467"/>
    </row>
    <row r="181" spans="1:17" s="1" customFormat="1" x14ac:dyDescent="0.35">
      <c r="A181" s="13"/>
      <c r="B181" s="54"/>
      <c r="C181" s="54"/>
      <c r="D181" s="54"/>
      <c r="E181" s="296"/>
      <c r="F181" s="55"/>
      <c r="G181" s="55"/>
      <c r="H181" s="55"/>
      <c r="I181" s="55"/>
      <c r="J181" s="55"/>
      <c r="K181" s="55"/>
      <c r="L181" s="910"/>
      <c r="M181" s="55"/>
      <c r="N181" s="55"/>
      <c r="O181" s="55"/>
      <c r="P181" s="55"/>
      <c r="Q181" s="467"/>
    </row>
    <row r="182" spans="1:17" s="1" customFormat="1" x14ac:dyDescent="0.35">
      <c r="A182" s="13"/>
      <c r="B182" s="54"/>
      <c r="C182" s="54"/>
      <c r="D182" s="54"/>
      <c r="E182" s="296"/>
      <c r="F182" s="55"/>
      <c r="G182" s="55"/>
      <c r="H182" s="55"/>
      <c r="I182" s="55"/>
      <c r="J182" s="55"/>
      <c r="K182" s="55"/>
      <c r="L182" s="910"/>
      <c r="M182" s="55"/>
      <c r="N182" s="55"/>
      <c r="O182" s="55"/>
      <c r="P182" s="55"/>
      <c r="Q182" s="467"/>
    </row>
    <row r="183" spans="1:17" s="1" customFormat="1" x14ac:dyDescent="0.35">
      <c r="A183" s="13"/>
      <c r="B183" s="54"/>
      <c r="C183" s="54"/>
      <c r="D183" s="54"/>
      <c r="E183" s="296"/>
      <c r="F183" s="55"/>
      <c r="G183" s="55"/>
      <c r="H183" s="55"/>
      <c r="I183" s="55"/>
      <c r="J183" s="55"/>
      <c r="K183" s="55"/>
      <c r="L183" s="910"/>
      <c r="M183" s="55"/>
      <c r="N183" s="55"/>
      <c r="O183" s="55"/>
      <c r="P183" s="55"/>
      <c r="Q183" s="467"/>
    </row>
    <row r="184" spans="1:17" s="1" customFormat="1" x14ac:dyDescent="0.35">
      <c r="A184" s="13"/>
      <c r="B184" s="54"/>
      <c r="C184" s="54"/>
      <c r="D184" s="54"/>
      <c r="E184" s="296"/>
      <c r="F184" s="55"/>
      <c r="G184" s="55"/>
      <c r="H184" s="55"/>
      <c r="I184" s="55"/>
      <c r="J184" s="55"/>
      <c r="K184" s="55"/>
      <c r="L184" s="910"/>
      <c r="M184" s="55"/>
      <c r="N184" s="55"/>
      <c r="O184" s="55"/>
      <c r="P184" s="55"/>
      <c r="Q184" s="467"/>
    </row>
    <row r="185" spans="1:17" s="1" customFormat="1" x14ac:dyDescent="0.35">
      <c r="A185" s="13"/>
      <c r="B185" s="54"/>
      <c r="C185" s="54"/>
      <c r="D185" s="54"/>
      <c r="E185" s="296"/>
      <c r="F185" s="55"/>
      <c r="G185" s="55"/>
      <c r="H185" s="55"/>
      <c r="I185" s="55"/>
      <c r="J185" s="55"/>
      <c r="K185" s="55"/>
      <c r="L185" s="910"/>
      <c r="M185" s="55"/>
      <c r="N185" s="55"/>
      <c r="O185" s="55"/>
      <c r="P185" s="55"/>
      <c r="Q185" s="467"/>
    </row>
    <row r="186" spans="1:17" s="1" customFormat="1" x14ac:dyDescent="0.35">
      <c r="A186" s="13"/>
      <c r="B186" s="54"/>
      <c r="C186" s="54"/>
      <c r="D186" s="54"/>
      <c r="E186" s="296"/>
      <c r="F186" s="55"/>
      <c r="G186" s="55"/>
      <c r="H186" s="55"/>
      <c r="I186" s="55"/>
      <c r="J186" s="55"/>
      <c r="K186" s="55"/>
      <c r="L186" s="910"/>
      <c r="M186" s="55"/>
      <c r="N186" s="55"/>
      <c r="O186" s="55"/>
      <c r="P186" s="55"/>
      <c r="Q186" s="467"/>
    </row>
    <row r="187" spans="1:17" s="1" customFormat="1" x14ac:dyDescent="0.35">
      <c r="A187" s="13"/>
      <c r="B187" s="54"/>
      <c r="C187" s="54"/>
      <c r="D187" s="54"/>
      <c r="E187" s="296"/>
      <c r="F187" s="55"/>
      <c r="G187" s="55"/>
      <c r="H187" s="55"/>
      <c r="I187" s="55"/>
      <c r="J187" s="55"/>
      <c r="K187" s="55"/>
      <c r="L187" s="910"/>
      <c r="M187" s="55"/>
      <c r="N187" s="55"/>
      <c r="O187" s="55"/>
      <c r="P187" s="55"/>
      <c r="Q187" s="467"/>
    </row>
    <row r="188" spans="1:17" s="1" customFormat="1" x14ac:dyDescent="0.35">
      <c r="A188" s="13"/>
      <c r="B188" s="54"/>
      <c r="C188" s="54"/>
      <c r="D188" s="54"/>
      <c r="E188" s="296"/>
      <c r="F188" s="55"/>
      <c r="G188" s="55"/>
      <c r="H188" s="55"/>
      <c r="I188" s="55"/>
      <c r="J188" s="55"/>
      <c r="K188" s="55"/>
      <c r="L188" s="910"/>
      <c r="M188" s="55"/>
      <c r="N188" s="55"/>
      <c r="O188" s="55"/>
      <c r="P188" s="55"/>
      <c r="Q188" s="467"/>
    </row>
    <row r="189" spans="1:17" s="1" customFormat="1" x14ac:dyDescent="0.35">
      <c r="A189" s="13"/>
      <c r="B189" s="54"/>
      <c r="C189" s="54"/>
      <c r="D189" s="54"/>
      <c r="E189" s="296"/>
      <c r="F189" s="55"/>
      <c r="G189" s="55"/>
      <c r="H189" s="55"/>
      <c r="I189" s="55"/>
      <c r="J189" s="55"/>
      <c r="K189" s="55"/>
      <c r="L189" s="910"/>
      <c r="M189" s="55"/>
      <c r="N189" s="55"/>
      <c r="O189" s="55"/>
      <c r="P189" s="55"/>
      <c r="Q189" s="467"/>
    </row>
    <row r="190" spans="1:17" s="1" customFormat="1" x14ac:dyDescent="0.35">
      <c r="A190" s="13"/>
      <c r="B190" s="54"/>
      <c r="C190" s="54"/>
      <c r="D190" s="54"/>
      <c r="E190" s="296"/>
      <c r="F190" s="55"/>
      <c r="G190" s="55"/>
      <c r="H190" s="55"/>
      <c r="I190" s="55"/>
      <c r="J190" s="55"/>
      <c r="K190" s="55"/>
      <c r="L190" s="910"/>
      <c r="M190" s="55"/>
      <c r="N190" s="55"/>
      <c r="O190" s="55"/>
      <c r="P190" s="55"/>
      <c r="Q190" s="467"/>
    </row>
    <row r="191" spans="1:17" s="1" customFormat="1" x14ac:dyDescent="0.35">
      <c r="A191" s="13"/>
      <c r="B191" s="54"/>
      <c r="C191" s="54"/>
      <c r="D191" s="54"/>
      <c r="E191" s="296"/>
      <c r="F191" s="55"/>
      <c r="G191" s="55"/>
      <c r="H191" s="55"/>
      <c r="I191" s="55"/>
      <c r="J191" s="55"/>
      <c r="K191" s="55"/>
      <c r="L191" s="910"/>
      <c r="M191" s="55"/>
      <c r="N191" s="55"/>
      <c r="O191" s="55"/>
      <c r="P191" s="55"/>
      <c r="Q191" s="467"/>
    </row>
    <row r="192" spans="1:17" s="1" customFormat="1" x14ac:dyDescent="0.35">
      <c r="A192" s="13"/>
      <c r="B192" s="54"/>
      <c r="C192" s="54"/>
      <c r="D192" s="54"/>
      <c r="E192" s="296"/>
      <c r="F192" s="55"/>
      <c r="G192" s="55"/>
      <c r="H192" s="55"/>
      <c r="I192" s="55"/>
      <c r="J192" s="55"/>
      <c r="K192" s="55"/>
      <c r="L192" s="910"/>
      <c r="M192" s="55"/>
      <c r="N192" s="55"/>
      <c r="O192" s="55"/>
      <c r="P192" s="55"/>
      <c r="Q192" s="467"/>
    </row>
    <row r="193" spans="1:17" s="1" customFormat="1" x14ac:dyDescent="0.35">
      <c r="A193" s="13"/>
      <c r="B193" s="54"/>
      <c r="C193" s="54"/>
      <c r="D193" s="54"/>
      <c r="E193" s="296"/>
      <c r="F193" s="55"/>
      <c r="G193" s="55"/>
      <c r="H193" s="55"/>
      <c r="I193" s="55"/>
      <c r="J193" s="55"/>
      <c r="K193" s="55"/>
      <c r="L193" s="910"/>
      <c r="M193" s="55"/>
      <c r="N193" s="55"/>
      <c r="O193" s="55"/>
      <c r="P193" s="55"/>
      <c r="Q193" s="467"/>
    </row>
    <row r="194" spans="1:17" s="1" customFormat="1" x14ac:dyDescent="0.35">
      <c r="A194" s="13"/>
      <c r="B194" s="54"/>
      <c r="C194" s="54"/>
      <c r="D194" s="54"/>
      <c r="E194" s="296"/>
      <c r="F194" s="55"/>
      <c r="G194" s="55"/>
      <c r="H194" s="55"/>
      <c r="I194" s="55"/>
      <c r="J194" s="55"/>
      <c r="K194" s="55"/>
      <c r="L194" s="910"/>
      <c r="M194" s="55"/>
      <c r="N194" s="55"/>
      <c r="O194" s="55"/>
      <c r="P194" s="55"/>
      <c r="Q194" s="467"/>
    </row>
    <row r="195" spans="1:17" s="1" customFormat="1" x14ac:dyDescent="0.35">
      <c r="A195" s="13"/>
      <c r="B195" s="54"/>
      <c r="C195" s="54"/>
      <c r="D195" s="54"/>
      <c r="E195" s="296"/>
      <c r="F195" s="55"/>
      <c r="G195" s="55"/>
      <c r="H195" s="55"/>
      <c r="I195" s="55"/>
      <c r="J195" s="55"/>
      <c r="K195" s="55"/>
      <c r="L195" s="910"/>
      <c r="M195" s="55"/>
      <c r="N195" s="55"/>
      <c r="O195" s="55"/>
      <c r="P195" s="55"/>
      <c r="Q195" s="467"/>
    </row>
    <row r="196" spans="1:17" s="1" customFormat="1" x14ac:dyDescent="0.35">
      <c r="A196" s="13"/>
      <c r="B196" s="54"/>
      <c r="C196" s="54"/>
      <c r="D196" s="54"/>
      <c r="E196" s="296"/>
      <c r="F196" s="55"/>
      <c r="G196" s="55"/>
      <c r="H196" s="55"/>
      <c r="I196" s="55"/>
      <c r="J196" s="55"/>
      <c r="K196" s="55"/>
      <c r="L196" s="910"/>
      <c r="M196" s="55"/>
      <c r="N196" s="55"/>
      <c r="O196" s="55"/>
      <c r="P196" s="55"/>
      <c r="Q196" s="467"/>
    </row>
    <row r="197" spans="1:17" s="1" customFormat="1" x14ac:dyDescent="0.35">
      <c r="A197" s="13"/>
      <c r="B197" s="54"/>
      <c r="C197" s="54"/>
      <c r="D197" s="54"/>
      <c r="E197" s="296"/>
      <c r="F197" s="55"/>
      <c r="G197" s="55"/>
      <c r="H197" s="55"/>
      <c r="I197" s="55"/>
      <c r="J197" s="55"/>
      <c r="K197" s="55"/>
      <c r="L197" s="910"/>
      <c r="M197" s="55"/>
      <c r="N197" s="55"/>
      <c r="O197" s="55"/>
      <c r="P197" s="55"/>
      <c r="Q197" s="467"/>
    </row>
    <row r="198" spans="1:17" s="1" customFormat="1" x14ac:dyDescent="0.35">
      <c r="A198" s="13"/>
      <c r="B198" s="54"/>
      <c r="C198" s="54"/>
      <c r="D198" s="54"/>
      <c r="E198" s="296"/>
      <c r="F198" s="55"/>
      <c r="G198" s="55"/>
      <c r="H198" s="55"/>
      <c r="I198" s="55"/>
      <c r="J198" s="55"/>
      <c r="K198" s="55"/>
      <c r="L198" s="910"/>
      <c r="M198" s="55"/>
      <c r="N198" s="55"/>
      <c r="O198" s="55"/>
      <c r="P198" s="55"/>
      <c r="Q198" s="467"/>
    </row>
    <row r="199" spans="1:17" s="1" customFormat="1" x14ac:dyDescent="0.35">
      <c r="A199" s="13"/>
      <c r="B199" s="54"/>
      <c r="C199" s="54"/>
      <c r="D199" s="54"/>
      <c r="E199" s="296"/>
      <c r="F199" s="55"/>
      <c r="G199" s="55"/>
      <c r="H199" s="55"/>
      <c r="I199" s="55"/>
      <c r="J199" s="55"/>
      <c r="K199" s="55"/>
      <c r="L199" s="910"/>
      <c r="M199" s="55"/>
      <c r="N199" s="55"/>
      <c r="O199" s="55"/>
      <c r="P199" s="55"/>
      <c r="Q199" s="467"/>
    </row>
    <row r="200" spans="1:17" s="1" customFormat="1" x14ac:dyDescent="0.35">
      <c r="A200" s="13"/>
      <c r="B200" s="54"/>
      <c r="C200" s="54"/>
      <c r="D200" s="54"/>
      <c r="E200" s="296"/>
      <c r="F200" s="55"/>
      <c r="G200" s="55"/>
      <c r="H200" s="55"/>
      <c r="I200" s="55"/>
      <c r="J200" s="55"/>
      <c r="K200" s="55"/>
      <c r="L200" s="910"/>
      <c r="M200" s="55"/>
      <c r="N200" s="55"/>
      <c r="O200" s="55"/>
      <c r="P200" s="55"/>
      <c r="Q200" s="467"/>
    </row>
    <row r="201" spans="1:17" s="1" customFormat="1" x14ac:dyDescent="0.35">
      <c r="A201" s="13"/>
      <c r="B201" s="54"/>
      <c r="C201" s="54"/>
      <c r="D201" s="54"/>
      <c r="E201" s="296"/>
      <c r="F201" s="55"/>
      <c r="G201" s="55"/>
      <c r="H201" s="55"/>
      <c r="I201" s="55"/>
      <c r="J201" s="55"/>
      <c r="K201" s="55"/>
      <c r="L201" s="910"/>
      <c r="M201" s="55"/>
      <c r="N201" s="55"/>
      <c r="O201" s="55"/>
      <c r="P201" s="55"/>
      <c r="Q201" s="467"/>
    </row>
    <row r="202" spans="1:17" s="1" customFormat="1" x14ac:dyDescent="0.35">
      <c r="A202" s="13"/>
      <c r="B202" s="54"/>
      <c r="C202" s="54"/>
      <c r="D202" s="54"/>
      <c r="E202" s="296"/>
      <c r="F202" s="55"/>
      <c r="G202" s="55"/>
      <c r="H202" s="55"/>
      <c r="I202" s="55"/>
      <c r="J202" s="55"/>
      <c r="K202" s="55"/>
      <c r="L202" s="910"/>
      <c r="M202" s="55"/>
      <c r="N202" s="55"/>
      <c r="O202" s="55"/>
      <c r="P202" s="55"/>
      <c r="Q202" s="467"/>
    </row>
    <row r="203" spans="1:17" s="1" customFormat="1" x14ac:dyDescent="0.35">
      <c r="A203" s="13"/>
      <c r="B203" s="54"/>
      <c r="C203" s="54"/>
      <c r="D203" s="54"/>
      <c r="E203" s="296"/>
      <c r="F203" s="55"/>
      <c r="G203" s="55"/>
      <c r="H203" s="55"/>
      <c r="I203" s="55"/>
      <c r="J203" s="55"/>
      <c r="K203" s="55"/>
      <c r="L203" s="910"/>
      <c r="M203" s="55"/>
      <c r="N203" s="55"/>
      <c r="O203" s="55"/>
      <c r="P203" s="55"/>
      <c r="Q203" s="467"/>
    </row>
    <row r="204" spans="1:17" s="1" customFormat="1" x14ac:dyDescent="0.35">
      <c r="A204" s="13"/>
      <c r="B204" s="54"/>
      <c r="C204" s="54"/>
      <c r="D204" s="54"/>
      <c r="E204" s="296"/>
      <c r="F204" s="55"/>
      <c r="G204" s="55"/>
      <c r="H204" s="55"/>
      <c r="I204" s="55"/>
      <c r="J204" s="55"/>
      <c r="K204" s="55"/>
      <c r="L204" s="910"/>
      <c r="M204" s="55"/>
      <c r="N204" s="55"/>
      <c r="O204" s="55"/>
      <c r="P204" s="55"/>
      <c r="Q204" s="467"/>
    </row>
    <row r="205" spans="1:17" s="1" customFormat="1" x14ac:dyDescent="0.35">
      <c r="A205" s="13"/>
      <c r="B205" s="54"/>
      <c r="C205" s="54"/>
      <c r="D205" s="54"/>
      <c r="E205" s="296"/>
      <c r="F205" s="55"/>
      <c r="G205" s="55"/>
      <c r="H205" s="55"/>
      <c r="I205" s="55"/>
      <c r="J205" s="55"/>
      <c r="K205" s="55"/>
      <c r="L205" s="910"/>
      <c r="M205" s="55"/>
      <c r="N205" s="55"/>
      <c r="O205" s="55"/>
      <c r="P205" s="55"/>
      <c r="Q205" s="467"/>
    </row>
    <row r="206" spans="1:17" s="1" customFormat="1" x14ac:dyDescent="0.35">
      <c r="A206" s="13"/>
      <c r="B206" s="54"/>
      <c r="C206" s="54"/>
      <c r="D206" s="54"/>
      <c r="E206" s="296"/>
      <c r="F206" s="55"/>
      <c r="G206" s="55"/>
      <c r="H206" s="55"/>
      <c r="I206" s="55"/>
      <c r="J206" s="55"/>
      <c r="K206" s="55"/>
      <c r="L206" s="910"/>
      <c r="M206" s="55"/>
      <c r="N206" s="55"/>
      <c r="O206" s="55"/>
      <c r="P206" s="55"/>
      <c r="Q206" s="467"/>
    </row>
    <row r="207" spans="1:17" s="1" customFormat="1" x14ac:dyDescent="0.35">
      <c r="A207" s="13"/>
      <c r="B207" s="54"/>
      <c r="C207" s="54"/>
      <c r="D207" s="54"/>
      <c r="E207" s="296"/>
      <c r="F207" s="55"/>
      <c r="G207" s="55"/>
      <c r="H207" s="55"/>
      <c r="I207" s="55"/>
      <c r="J207" s="55"/>
      <c r="K207" s="55"/>
      <c r="L207" s="910"/>
      <c r="M207" s="55"/>
      <c r="N207" s="55"/>
      <c r="O207" s="55"/>
      <c r="P207" s="55"/>
      <c r="Q207" s="467"/>
    </row>
    <row r="208" spans="1:17" s="1" customFormat="1" x14ac:dyDescent="0.35">
      <c r="A208" s="13"/>
      <c r="B208" s="54"/>
      <c r="C208" s="54"/>
      <c r="D208" s="54"/>
      <c r="E208" s="296"/>
      <c r="F208" s="55"/>
      <c r="G208" s="55"/>
      <c r="H208" s="55"/>
      <c r="I208" s="55"/>
      <c r="J208" s="55"/>
      <c r="K208" s="55"/>
      <c r="L208" s="910"/>
      <c r="M208" s="55"/>
      <c r="N208" s="55"/>
      <c r="O208" s="55"/>
      <c r="P208" s="55"/>
      <c r="Q208" s="467"/>
    </row>
    <row r="209" spans="1:17" s="1" customFormat="1" x14ac:dyDescent="0.35">
      <c r="A209" s="13"/>
      <c r="B209" s="54"/>
      <c r="C209" s="54"/>
      <c r="D209" s="54"/>
      <c r="E209" s="296"/>
      <c r="F209" s="55"/>
      <c r="G209" s="55"/>
      <c r="H209" s="55"/>
      <c r="I209" s="55"/>
      <c r="J209" s="55"/>
      <c r="K209" s="55"/>
      <c r="L209" s="910"/>
      <c r="M209" s="55"/>
      <c r="N209" s="55"/>
      <c r="O209" s="55"/>
      <c r="P209" s="55"/>
      <c r="Q209" s="467"/>
    </row>
    <row r="210" spans="1:17" s="1" customFormat="1" x14ac:dyDescent="0.35">
      <c r="A210" s="13"/>
      <c r="B210" s="54"/>
      <c r="C210" s="54"/>
      <c r="D210" s="54"/>
      <c r="E210" s="296"/>
      <c r="F210" s="55"/>
      <c r="G210" s="55"/>
      <c r="H210" s="55"/>
      <c r="I210" s="55"/>
      <c r="J210" s="55"/>
      <c r="K210" s="55"/>
      <c r="L210" s="910"/>
      <c r="M210" s="55"/>
      <c r="N210" s="55"/>
      <c r="O210" s="55"/>
      <c r="P210" s="55"/>
      <c r="Q210" s="467"/>
    </row>
    <row r="211" spans="1:17" s="1" customFormat="1" x14ac:dyDescent="0.35">
      <c r="A211" s="13"/>
      <c r="B211" s="54"/>
      <c r="C211" s="54"/>
      <c r="D211" s="54"/>
      <c r="E211" s="296"/>
      <c r="F211" s="55"/>
      <c r="G211" s="55"/>
      <c r="H211" s="55"/>
      <c r="I211" s="55"/>
      <c r="J211" s="55"/>
      <c r="K211" s="55"/>
      <c r="L211" s="910"/>
      <c r="M211" s="55"/>
      <c r="N211" s="55"/>
      <c r="O211" s="55"/>
      <c r="P211" s="55"/>
      <c r="Q211" s="467"/>
    </row>
    <row r="212" spans="1:17" s="1" customFormat="1" x14ac:dyDescent="0.35">
      <c r="A212" s="13"/>
      <c r="B212" s="54"/>
      <c r="C212" s="54"/>
      <c r="D212" s="54"/>
      <c r="E212" s="296"/>
      <c r="F212" s="55"/>
      <c r="G212" s="55"/>
      <c r="H212" s="55"/>
      <c r="I212" s="55"/>
      <c r="J212" s="55"/>
      <c r="K212" s="55"/>
      <c r="L212" s="910"/>
      <c r="M212" s="55"/>
      <c r="N212" s="55"/>
      <c r="O212" s="55"/>
      <c r="P212" s="55"/>
      <c r="Q212" s="467"/>
    </row>
    <row r="213" spans="1:17" s="1" customFormat="1" x14ac:dyDescent="0.35">
      <c r="A213" s="13"/>
      <c r="B213" s="54"/>
      <c r="C213" s="54"/>
      <c r="D213" s="54"/>
      <c r="E213" s="296"/>
      <c r="F213" s="55"/>
      <c r="G213" s="55"/>
      <c r="H213" s="55"/>
      <c r="I213" s="55"/>
      <c r="J213" s="55"/>
      <c r="K213" s="55"/>
      <c r="L213" s="910"/>
      <c r="M213" s="55"/>
      <c r="N213" s="55"/>
      <c r="O213" s="55"/>
      <c r="P213" s="55"/>
      <c r="Q213" s="467"/>
    </row>
    <row r="214" spans="1:17" s="1" customFormat="1" x14ac:dyDescent="0.35">
      <c r="A214" s="13"/>
      <c r="B214" s="54"/>
      <c r="C214" s="54"/>
      <c r="D214" s="54"/>
      <c r="E214" s="296"/>
      <c r="F214" s="55"/>
      <c r="G214" s="55"/>
      <c r="H214" s="55"/>
      <c r="I214" s="55"/>
      <c r="J214" s="55"/>
      <c r="K214" s="55"/>
      <c r="L214" s="910"/>
      <c r="M214" s="55"/>
      <c r="N214" s="55"/>
      <c r="O214" s="55"/>
      <c r="P214" s="55"/>
      <c r="Q214" s="467"/>
    </row>
    <row r="215" spans="1:17" s="1" customFormat="1" x14ac:dyDescent="0.35">
      <c r="A215" s="13"/>
      <c r="B215" s="54"/>
      <c r="C215" s="54"/>
      <c r="D215" s="54"/>
      <c r="E215" s="296"/>
      <c r="F215" s="55"/>
      <c r="G215" s="55"/>
      <c r="H215" s="55"/>
      <c r="I215" s="55"/>
      <c r="J215" s="55"/>
      <c r="K215" s="55"/>
      <c r="L215" s="910"/>
      <c r="M215" s="55"/>
      <c r="N215" s="55"/>
      <c r="O215" s="55"/>
      <c r="P215" s="55"/>
      <c r="Q215" s="467"/>
    </row>
    <row r="216" spans="1:17" s="1" customFormat="1" x14ac:dyDescent="0.35">
      <c r="A216" s="13"/>
      <c r="B216" s="54"/>
      <c r="C216" s="54"/>
      <c r="D216" s="54"/>
      <c r="E216" s="296"/>
      <c r="F216" s="55"/>
      <c r="G216" s="55"/>
      <c r="H216" s="55"/>
      <c r="I216" s="55"/>
      <c r="J216" s="55"/>
      <c r="K216" s="55"/>
      <c r="L216" s="910"/>
      <c r="M216" s="55"/>
      <c r="N216" s="55"/>
      <c r="O216" s="55"/>
      <c r="P216" s="55"/>
      <c r="Q216" s="467"/>
    </row>
    <row r="217" spans="1:17" s="1" customFormat="1" x14ac:dyDescent="0.35">
      <c r="A217" s="13"/>
      <c r="B217" s="54"/>
      <c r="C217" s="54"/>
      <c r="D217" s="54"/>
      <c r="E217" s="296"/>
      <c r="F217" s="55"/>
      <c r="G217" s="55"/>
      <c r="H217" s="55"/>
      <c r="I217" s="55"/>
      <c r="J217" s="55"/>
      <c r="K217" s="55"/>
      <c r="L217" s="910"/>
      <c r="M217" s="55"/>
      <c r="N217" s="55"/>
      <c r="O217" s="55"/>
      <c r="P217" s="55"/>
      <c r="Q217" s="467"/>
    </row>
    <row r="218" spans="1:17" s="1" customFormat="1" x14ac:dyDescent="0.35">
      <c r="A218" s="13"/>
      <c r="B218" s="54"/>
      <c r="C218" s="54"/>
      <c r="D218" s="54"/>
      <c r="E218" s="296"/>
      <c r="F218" s="55"/>
      <c r="G218" s="55"/>
      <c r="H218" s="55"/>
      <c r="I218" s="55"/>
      <c r="J218" s="55"/>
      <c r="K218" s="55"/>
      <c r="L218" s="910"/>
      <c r="M218" s="55"/>
      <c r="N218" s="55"/>
      <c r="O218" s="55"/>
      <c r="P218" s="55"/>
      <c r="Q218" s="467"/>
    </row>
    <row r="219" spans="1:17" s="1" customFormat="1" x14ac:dyDescent="0.35">
      <c r="A219" s="13"/>
      <c r="B219" s="54"/>
      <c r="C219" s="54"/>
      <c r="D219" s="54"/>
      <c r="E219" s="296"/>
      <c r="F219" s="55"/>
      <c r="G219" s="55"/>
      <c r="H219" s="55"/>
      <c r="I219" s="55"/>
      <c r="J219" s="55"/>
      <c r="K219" s="55"/>
      <c r="L219" s="910"/>
      <c r="M219" s="55"/>
      <c r="N219" s="55"/>
      <c r="O219" s="55"/>
      <c r="P219" s="55"/>
      <c r="Q219" s="467"/>
    </row>
    <row r="220" spans="1:17" s="1" customFormat="1" x14ac:dyDescent="0.35">
      <c r="A220" s="13"/>
      <c r="B220" s="54"/>
      <c r="C220" s="54"/>
      <c r="D220" s="54"/>
      <c r="E220" s="296"/>
      <c r="F220" s="55"/>
      <c r="G220" s="55"/>
      <c r="H220" s="55"/>
      <c r="I220" s="55"/>
      <c r="J220" s="55"/>
      <c r="K220" s="55"/>
      <c r="L220" s="910"/>
      <c r="M220" s="55"/>
      <c r="N220" s="55"/>
      <c r="O220" s="55"/>
      <c r="P220" s="55"/>
      <c r="Q220" s="467"/>
    </row>
    <row r="221" spans="1:17" s="1" customFormat="1" x14ac:dyDescent="0.35">
      <c r="A221" s="13"/>
      <c r="B221" s="54"/>
      <c r="C221" s="54"/>
      <c r="D221" s="54"/>
      <c r="E221" s="296"/>
      <c r="F221" s="55"/>
      <c r="G221" s="55"/>
      <c r="H221" s="55"/>
      <c r="I221" s="55"/>
      <c r="J221" s="55"/>
      <c r="K221" s="55"/>
      <c r="L221" s="910"/>
      <c r="M221" s="55"/>
      <c r="N221" s="55"/>
      <c r="O221" s="55"/>
      <c r="P221" s="55"/>
      <c r="Q221" s="467"/>
    </row>
    <row r="222" spans="1:17" s="1" customFormat="1" x14ac:dyDescent="0.35">
      <c r="A222" s="13"/>
      <c r="B222" s="54"/>
      <c r="C222" s="54"/>
      <c r="D222" s="54"/>
      <c r="E222" s="296"/>
      <c r="F222" s="55"/>
      <c r="G222" s="55"/>
      <c r="H222" s="55"/>
      <c r="I222" s="55"/>
      <c r="J222" s="55"/>
      <c r="K222" s="55"/>
      <c r="L222" s="910"/>
      <c r="M222" s="55"/>
      <c r="N222" s="55"/>
      <c r="O222" s="55"/>
      <c r="P222" s="55"/>
      <c r="Q222" s="467"/>
    </row>
    <row r="223" spans="1:17" s="1" customFormat="1" x14ac:dyDescent="0.35">
      <c r="A223" s="13"/>
      <c r="B223" s="54"/>
      <c r="C223" s="54"/>
      <c r="D223" s="54"/>
      <c r="E223" s="296"/>
      <c r="F223" s="55"/>
      <c r="G223" s="55"/>
      <c r="H223" s="55"/>
      <c r="I223" s="55"/>
      <c r="J223" s="55"/>
      <c r="K223" s="55"/>
      <c r="L223" s="910"/>
      <c r="M223" s="55"/>
      <c r="N223" s="55"/>
      <c r="O223" s="55"/>
      <c r="P223" s="55"/>
      <c r="Q223" s="467"/>
    </row>
    <row r="224" spans="1:17" s="1" customFormat="1" x14ac:dyDescent="0.35">
      <c r="A224" s="13"/>
      <c r="B224" s="54"/>
      <c r="C224" s="54"/>
      <c r="D224" s="54"/>
      <c r="E224" s="296"/>
      <c r="F224" s="55"/>
      <c r="G224" s="55"/>
      <c r="H224" s="55"/>
      <c r="I224" s="55"/>
      <c r="J224" s="55"/>
      <c r="K224" s="55"/>
      <c r="L224" s="910"/>
      <c r="M224" s="55"/>
      <c r="N224" s="55"/>
      <c r="O224" s="55"/>
      <c r="P224" s="55"/>
      <c r="Q224" s="467"/>
    </row>
    <row r="225" spans="1:17" s="1" customFormat="1" x14ac:dyDescent="0.35">
      <c r="A225" s="13"/>
      <c r="B225" s="54"/>
      <c r="C225" s="54"/>
      <c r="D225" s="54"/>
      <c r="E225" s="296"/>
      <c r="F225" s="55"/>
      <c r="G225" s="55"/>
      <c r="H225" s="55"/>
      <c r="I225" s="55"/>
      <c r="J225" s="55"/>
      <c r="K225" s="55"/>
      <c r="L225" s="910"/>
      <c r="M225" s="55"/>
      <c r="N225" s="55"/>
      <c r="O225" s="55"/>
      <c r="P225" s="55"/>
      <c r="Q225" s="467"/>
    </row>
    <row r="226" spans="1:17" s="1" customFormat="1" x14ac:dyDescent="0.35">
      <c r="A226" s="13"/>
      <c r="B226" s="54"/>
      <c r="C226" s="54"/>
      <c r="D226" s="54"/>
      <c r="E226" s="296"/>
      <c r="F226" s="55"/>
      <c r="G226" s="55"/>
      <c r="H226" s="55"/>
      <c r="I226" s="55"/>
      <c r="J226" s="55"/>
      <c r="K226" s="55"/>
      <c r="L226" s="910"/>
      <c r="M226" s="55"/>
      <c r="N226" s="55"/>
      <c r="O226" s="55"/>
      <c r="P226" s="55"/>
      <c r="Q226" s="467"/>
    </row>
    <row r="227" spans="1:17" s="1" customFormat="1" x14ac:dyDescent="0.35">
      <c r="A227" s="13"/>
      <c r="B227" s="54"/>
      <c r="C227" s="54"/>
      <c r="D227" s="54"/>
      <c r="E227" s="296"/>
      <c r="F227" s="55"/>
      <c r="G227" s="55"/>
      <c r="H227" s="55"/>
      <c r="I227" s="55"/>
      <c r="J227" s="55"/>
      <c r="K227" s="55"/>
      <c r="L227" s="910"/>
      <c r="M227" s="55"/>
      <c r="N227" s="55"/>
      <c r="O227" s="55"/>
      <c r="P227" s="55"/>
      <c r="Q227" s="467"/>
    </row>
    <row r="228" spans="1:17" s="1" customFormat="1" x14ac:dyDescent="0.35">
      <c r="A228" s="13"/>
      <c r="B228" s="54"/>
      <c r="C228" s="54"/>
      <c r="D228" s="54"/>
      <c r="E228" s="296"/>
      <c r="F228" s="55"/>
      <c r="G228" s="55"/>
      <c r="H228" s="55"/>
      <c r="I228" s="55"/>
      <c r="J228" s="55"/>
      <c r="K228" s="55"/>
      <c r="L228" s="910"/>
      <c r="M228" s="55"/>
      <c r="N228" s="55"/>
      <c r="O228" s="55"/>
      <c r="P228" s="55"/>
      <c r="Q228" s="467"/>
    </row>
    <row r="229" spans="1:17" s="1" customFormat="1" x14ac:dyDescent="0.35">
      <c r="A229" s="13"/>
      <c r="B229" s="54"/>
      <c r="C229" s="54"/>
      <c r="D229" s="54"/>
      <c r="E229" s="296"/>
      <c r="F229" s="55"/>
      <c r="G229" s="55"/>
      <c r="H229" s="55"/>
      <c r="I229" s="55"/>
      <c r="J229" s="55"/>
      <c r="K229" s="55"/>
      <c r="L229" s="910"/>
      <c r="M229" s="55"/>
      <c r="N229" s="55"/>
      <c r="O229" s="55"/>
      <c r="P229" s="55"/>
      <c r="Q229" s="467"/>
    </row>
    <row r="230" spans="1:17" s="1" customFormat="1" x14ac:dyDescent="0.35">
      <c r="A230" s="13"/>
      <c r="B230" s="54"/>
      <c r="C230" s="54"/>
      <c r="D230" s="54"/>
      <c r="E230" s="296"/>
      <c r="F230" s="55"/>
      <c r="G230" s="55"/>
      <c r="H230" s="55"/>
      <c r="I230" s="55"/>
      <c r="J230" s="55"/>
      <c r="K230" s="55"/>
      <c r="L230" s="910"/>
      <c r="M230" s="55"/>
      <c r="N230" s="55"/>
      <c r="O230" s="55"/>
      <c r="P230" s="55"/>
      <c r="Q230" s="467"/>
    </row>
    <row r="231" spans="1:17" s="1" customFormat="1" x14ac:dyDescent="0.35">
      <c r="A231" s="13"/>
      <c r="B231" s="54"/>
      <c r="C231" s="54"/>
      <c r="D231" s="54"/>
      <c r="E231" s="296"/>
      <c r="F231" s="55"/>
      <c r="G231" s="55"/>
      <c r="H231" s="55"/>
      <c r="I231" s="55"/>
      <c r="J231" s="55"/>
      <c r="K231" s="55"/>
      <c r="L231" s="910"/>
      <c r="M231" s="55"/>
      <c r="N231" s="55"/>
      <c r="O231" s="55"/>
      <c r="P231" s="55"/>
      <c r="Q231" s="467"/>
    </row>
    <row r="232" spans="1:17" s="1" customFormat="1" x14ac:dyDescent="0.35">
      <c r="A232" s="13"/>
      <c r="B232" s="54"/>
      <c r="C232" s="54"/>
      <c r="D232" s="54"/>
      <c r="E232" s="296"/>
      <c r="F232" s="55"/>
      <c r="G232" s="55"/>
      <c r="H232" s="55"/>
      <c r="I232" s="55"/>
      <c r="J232" s="55"/>
      <c r="K232" s="55"/>
      <c r="L232" s="910"/>
      <c r="M232" s="55"/>
      <c r="N232" s="55"/>
      <c r="O232" s="55"/>
      <c r="P232" s="55"/>
      <c r="Q232" s="467"/>
    </row>
    <row r="233" spans="1:17" s="1" customFormat="1" x14ac:dyDescent="0.35">
      <c r="A233" s="13"/>
      <c r="B233" s="54"/>
      <c r="C233" s="54"/>
      <c r="D233" s="54"/>
      <c r="E233" s="296"/>
      <c r="F233" s="55"/>
      <c r="G233" s="55"/>
      <c r="H233" s="55"/>
      <c r="I233" s="55"/>
      <c r="J233" s="55"/>
      <c r="K233" s="55"/>
      <c r="L233" s="910"/>
      <c r="M233" s="55"/>
      <c r="N233" s="55"/>
      <c r="O233" s="55"/>
      <c r="P233" s="55"/>
      <c r="Q233" s="467"/>
    </row>
    <row r="234" spans="1:17" s="1" customFormat="1" x14ac:dyDescent="0.35">
      <c r="A234" s="13"/>
      <c r="B234" s="54"/>
      <c r="C234" s="54"/>
      <c r="D234" s="54"/>
      <c r="E234" s="296"/>
      <c r="F234" s="55"/>
      <c r="G234" s="55"/>
      <c r="H234" s="55"/>
      <c r="I234" s="55"/>
      <c r="J234" s="55"/>
      <c r="K234" s="55"/>
      <c r="L234" s="910"/>
      <c r="M234" s="55"/>
      <c r="N234" s="55"/>
      <c r="O234" s="55"/>
      <c r="P234" s="55"/>
      <c r="Q234" s="467"/>
    </row>
    <row r="235" spans="1:17" s="1" customFormat="1" x14ac:dyDescent="0.35">
      <c r="A235" s="13"/>
      <c r="B235" s="54"/>
      <c r="C235" s="54"/>
      <c r="D235" s="54"/>
      <c r="E235" s="296"/>
      <c r="F235" s="55"/>
      <c r="G235" s="55"/>
      <c r="H235" s="55"/>
      <c r="I235" s="55"/>
      <c r="J235" s="55"/>
      <c r="K235" s="55"/>
      <c r="L235" s="910"/>
      <c r="M235" s="55"/>
      <c r="N235" s="55"/>
      <c r="O235" s="55"/>
      <c r="P235" s="55"/>
      <c r="Q235" s="467"/>
    </row>
    <row r="236" spans="1:17" s="1" customFormat="1" x14ac:dyDescent="0.35">
      <c r="A236" s="13"/>
      <c r="B236" s="54"/>
      <c r="C236" s="54"/>
      <c r="D236" s="54"/>
      <c r="E236" s="296"/>
      <c r="F236" s="55"/>
      <c r="G236" s="55"/>
      <c r="H236" s="55"/>
      <c r="I236" s="55"/>
      <c r="J236" s="55"/>
      <c r="K236" s="55"/>
      <c r="L236" s="910"/>
      <c r="M236" s="55"/>
      <c r="N236" s="55"/>
      <c r="O236" s="55"/>
      <c r="P236" s="55"/>
      <c r="Q236" s="467"/>
    </row>
    <row r="237" spans="1:17" s="1" customFormat="1" x14ac:dyDescent="0.35">
      <c r="A237" s="13"/>
      <c r="B237" s="54"/>
      <c r="C237" s="54"/>
      <c r="D237" s="54"/>
      <c r="E237" s="296"/>
      <c r="F237" s="55"/>
      <c r="G237" s="55"/>
      <c r="H237" s="55"/>
      <c r="I237" s="55"/>
      <c r="J237" s="55"/>
      <c r="K237" s="55"/>
      <c r="L237" s="910"/>
      <c r="M237" s="55"/>
      <c r="N237" s="55"/>
      <c r="O237" s="55"/>
      <c r="P237" s="55"/>
      <c r="Q237" s="467"/>
    </row>
    <row r="238" spans="1:17" s="1" customFormat="1" x14ac:dyDescent="0.35">
      <c r="A238" s="13"/>
      <c r="B238" s="54"/>
      <c r="C238" s="54"/>
      <c r="D238" s="54"/>
      <c r="E238" s="296"/>
      <c r="F238" s="55"/>
      <c r="G238" s="55"/>
      <c r="H238" s="55"/>
      <c r="I238" s="55"/>
      <c r="J238" s="55"/>
      <c r="K238" s="55"/>
      <c r="L238" s="910"/>
      <c r="M238" s="55"/>
      <c r="N238" s="55"/>
      <c r="O238" s="55"/>
      <c r="P238" s="55"/>
      <c r="Q238" s="467"/>
    </row>
    <row r="239" spans="1:17" s="1" customFormat="1" x14ac:dyDescent="0.35">
      <c r="A239" s="13"/>
      <c r="B239" s="54"/>
      <c r="C239" s="54"/>
      <c r="D239" s="54"/>
      <c r="E239" s="296"/>
      <c r="F239" s="55"/>
      <c r="G239" s="55"/>
      <c r="H239" s="55"/>
      <c r="I239" s="55"/>
      <c r="J239" s="55"/>
      <c r="K239" s="55"/>
      <c r="L239" s="910"/>
      <c r="M239" s="55"/>
      <c r="N239" s="55"/>
      <c r="O239" s="55"/>
      <c r="P239" s="55"/>
      <c r="Q239" s="467"/>
    </row>
    <row r="240" spans="1:17" s="1" customFormat="1" x14ac:dyDescent="0.35">
      <c r="A240" s="13"/>
      <c r="B240" s="54"/>
      <c r="C240" s="54"/>
      <c r="D240" s="54"/>
      <c r="E240" s="296"/>
      <c r="F240" s="55"/>
      <c r="G240" s="55"/>
      <c r="H240" s="55"/>
      <c r="I240" s="55"/>
      <c r="J240" s="55"/>
      <c r="K240" s="55"/>
      <c r="L240" s="910"/>
      <c r="M240" s="55"/>
      <c r="N240" s="55"/>
      <c r="O240" s="55"/>
      <c r="P240" s="55"/>
      <c r="Q240" s="467"/>
    </row>
    <row r="241" spans="1:17" s="1" customFormat="1" x14ac:dyDescent="0.35">
      <c r="A241" s="13"/>
      <c r="B241" s="54"/>
      <c r="C241" s="54"/>
      <c r="D241" s="54"/>
      <c r="E241" s="296"/>
      <c r="F241" s="55"/>
      <c r="G241" s="55"/>
      <c r="H241" s="55"/>
      <c r="I241" s="55"/>
      <c r="J241" s="55"/>
      <c r="K241" s="55"/>
      <c r="L241" s="910"/>
      <c r="M241" s="55"/>
      <c r="N241" s="55"/>
      <c r="O241" s="55"/>
      <c r="P241" s="55"/>
      <c r="Q241" s="467"/>
    </row>
    <row r="242" spans="1:17" s="1" customFormat="1" x14ac:dyDescent="0.35">
      <c r="A242" s="13"/>
      <c r="B242" s="54"/>
      <c r="C242" s="54"/>
      <c r="D242" s="54"/>
      <c r="E242" s="296"/>
      <c r="F242" s="55"/>
      <c r="G242" s="55"/>
      <c r="H242" s="55"/>
      <c r="I242" s="55"/>
      <c r="J242" s="55"/>
      <c r="K242" s="55"/>
      <c r="L242" s="910"/>
      <c r="M242" s="55"/>
      <c r="N242" s="55"/>
      <c r="O242" s="55"/>
      <c r="P242" s="55"/>
      <c r="Q242" s="467"/>
    </row>
    <row r="243" spans="1:17" s="1" customFormat="1" x14ac:dyDescent="0.35">
      <c r="A243" s="13"/>
      <c r="B243" s="54"/>
      <c r="C243" s="54"/>
      <c r="D243" s="54"/>
      <c r="E243" s="296"/>
      <c r="F243" s="55"/>
      <c r="G243" s="55"/>
      <c r="H243" s="55"/>
      <c r="I243" s="55"/>
      <c r="J243" s="55"/>
      <c r="K243" s="55"/>
      <c r="L243" s="910"/>
      <c r="M243" s="55"/>
      <c r="N243" s="55"/>
      <c r="O243" s="55"/>
      <c r="P243" s="55"/>
      <c r="Q243" s="467"/>
    </row>
    <row r="244" spans="1:17" s="1" customFormat="1" x14ac:dyDescent="0.35">
      <c r="A244" s="13"/>
      <c r="B244" s="54"/>
      <c r="C244" s="54"/>
      <c r="D244" s="54"/>
      <c r="E244" s="296"/>
      <c r="F244" s="55"/>
      <c r="G244" s="55"/>
      <c r="H244" s="55"/>
      <c r="I244" s="55"/>
      <c r="J244" s="55"/>
      <c r="K244" s="55"/>
      <c r="L244" s="910"/>
      <c r="M244" s="55"/>
      <c r="N244" s="55"/>
      <c r="O244" s="55"/>
      <c r="P244" s="55"/>
      <c r="Q244" s="467"/>
    </row>
    <row r="245" spans="1:17" s="1" customFormat="1" x14ac:dyDescent="0.35">
      <c r="A245" s="13"/>
      <c r="B245" s="54"/>
      <c r="C245" s="54"/>
      <c r="D245" s="54"/>
      <c r="E245" s="296"/>
      <c r="F245" s="55"/>
      <c r="G245" s="55"/>
      <c r="H245" s="55"/>
      <c r="I245" s="55"/>
      <c r="J245" s="55"/>
      <c r="K245" s="55"/>
      <c r="L245" s="910"/>
      <c r="M245" s="55"/>
      <c r="N245" s="55"/>
      <c r="O245" s="55"/>
      <c r="P245" s="55"/>
      <c r="Q245" s="467"/>
    </row>
    <row r="246" spans="1:17" s="1" customFormat="1" x14ac:dyDescent="0.35">
      <c r="A246" s="13"/>
      <c r="B246" s="54"/>
      <c r="C246" s="54"/>
      <c r="D246" s="54"/>
      <c r="E246" s="296"/>
      <c r="F246" s="55"/>
      <c r="G246" s="55"/>
      <c r="H246" s="55"/>
      <c r="I246" s="55"/>
      <c r="J246" s="55"/>
      <c r="K246" s="55"/>
      <c r="L246" s="910"/>
      <c r="M246" s="55"/>
      <c r="N246" s="55"/>
      <c r="O246" s="55"/>
      <c r="P246" s="55"/>
      <c r="Q246" s="467"/>
    </row>
    <row r="247" spans="1:17" s="1" customFormat="1" x14ac:dyDescent="0.35">
      <c r="A247" s="13"/>
      <c r="B247" s="54"/>
      <c r="C247" s="54"/>
      <c r="D247" s="54"/>
      <c r="E247" s="296"/>
      <c r="F247" s="55"/>
      <c r="G247" s="55"/>
      <c r="H247" s="55"/>
      <c r="I247" s="55"/>
      <c r="J247" s="55"/>
      <c r="K247" s="55"/>
      <c r="L247" s="910"/>
      <c r="M247" s="55"/>
      <c r="N247" s="55"/>
      <c r="O247" s="55"/>
      <c r="P247" s="55"/>
      <c r="Q247" s="467"/>
    </row>
    <row r="248" spans="1:17" s="1" customFormat="1" x14ac:dyDescent="0.35">
      <c r="A248" s="13"/>
      <c r="B248" s="54"/>
      <c r="C248" s="54"/>
      <c r="D248" s="54"/>
      <c r="E248" s="296"/>
      <c r="F248" s="55"/>
      <c r="G248" s="55"/>
      <c r="H248" s="55"/>
      <c r="I248" s="55"/>
      <c r="J248" s="55"/>
      <c r="K248" s="55"/>
      <c r="L248" s="910"/>
      <c r="M248" s="55"/>
      <c r="N248" s="55"/>
      <c r="O248" s="55"/>
      <c r="P248" s="55"/>
      <c r="Q248" s="467"/>
    </row>
    <row r="249" spans="1:17" s="1" customFormat="1" x14ac:dyDescent="0.35">
      <c r="A249" s="13"/>
      <c r="B249" s="54"/>
      <c r="C249" s="54"/>
      <c r="D249" s="54"/>
      <c r="E249" s="296"/>
      <c r="F249" s="55"/>
      <c r="G249" s="55"/>
      <c r="H249" s="55"/>
      <c r="I249" s="55"/>
      <c r="J249" s="55"/>
      <c r="K249" s="55"/>
      <c r="L249" s="910"/>
      <c r="M249" s="55"/>
      <c r="N249" s="55"/>
      <c r="O249" s="55"/>
      <c r="P249" s="55"/>
      <c r="Q249" s="467"/>
    </row>
    <row r="250" spans="1:17" s="1" customFormat="1" x14ac:dyDescent="0.35">
      <c r="A250" s="13"/>
      <c r="B250" s="54"/>
      <c r="C250" s="54"/>
      <c r="D250" s="54"/>
      <c r="E250" s="296"/>
      <c r="F250" s="55"/>
      <c r="G250" s="55"/>
      <c r="H250" s="55"/>
      <c r="I250" s="55"/>
      <c r="J250" s="55"/>
      <c r="K250" s="55"/>
      <c r="L250" s="910"/>
      <c r="M250" s="55"/>
      <c r="N250" s="55"/>
      <c r="O250" s="55"/>
      <c r="P250" s="55"/>
      <c r="Q250" s="467"/>
    </row>
    <row r="251" spans="1:17" s="1" customFormat="1" x14ac:dyDescent="0.35">
      <c r="A251" s="13"/>
      <c r="B251" s="54"/>
      <c r="C251" s="54"/>
      <c r="D251" s="54"/>
      <c r="E251" s="296"/>
      <c r="F251" s="55"/>
      <c r="G251" s="55"/>
      <c r="H251" s="55"/>
      <c r="I251" s="55"/>
      <c r="J251" s="55"/>
      <c r="K251" s="55"/>
      <c r="L251" s="910"/>
      <c r="M251" s="55"/>
      <c r="N251" s="55"/>
      <c r="O251" s="55"/>
      <c r="P251" s="55"/>
      <c r="Q251" s="467"/>
    </row>
    <row r="252" spans="1:17" s="1" customFormat="1" x14ac:dyDescent="0.35">
      <c r="A252" s="13"/>
      <c r="B252" s="54"/>
      <c r="C252" s="54"/>
      <c r="D252" s="54"/>
      <c r="E252" s="296"/>
      <c r="F252" s="55"/>
      <c r="G252" s="55"/>
      <c r="H252" s="55"/>
      <c r="I252" s="55"/>
      <c r="J252" s="55"/>
      <c r="K252" s="55"/>
      <c r="L252" s="910"/>
      <c r="M252" s="55"/>
      <c r="N252" s="55"/>
      <c r="O252" s="55"/>
      <c r="P252" s="55"/>
      <c r="Q252" s="467"/>
    </row>
    <row r="253" spans="1:17" s="1" customFormat="1" x14ac:dyDescent="0.35">
      <c r="A253" s="13"/>
      <c r="B253" s="54"/>
      <c r="C253" s="54"/>
      <c r="D253" s="54"/>
      <c r="E253" s="296"/>
      <c r="F253" s="55"/>
      <c r="G253" s="55"/>
      <c r="H253" s="55"/>
      <c r="I253" s="55"/>
      <c r="J253" s="55"/>
      <c r="K253" s="55"/>
      <c r="L253" s="910"/>
      <c r="M253" s="55"/>
      <c r="N253" s="55"/>
      <c r="O253" s="55"/>
      <c r="P253" s="55"/>
      <c r="Q253" s="467"/>
    </row>
    <row r="254" spans="1:17" s="1" customFormat="1" x14ac:dyDescent="0.35">
      <c r="A254" s="13"/>
      <c r="B254" s="54"/>
      <c r="C254" s="54"/>
      <c r="D254" s="54"/>
      <c r="E254" s="296"/>
      <c r="F254" s="55"/>
      <c r="G254" s="55"/>
      <c r="H254" s="55"/>
      <c r="I254" s="55"/>
      <c r="J254" s="55"/>
      <c r="K254" s="55"/>
      <c r="L254" s="910"/>
      <c r="M254" s="55"/>
      <c r="N254" s="55"/>
      <c r="O254" s="55"/>
      <c r="P254" s="55"/>
      <c r="Q254" s="467"/>
    </row>
    <row r="255" spans="1:17" s="1" customFormat="1" x14ac:dyDescent="0.35">
      <c r="A255" s="13"/>
      <c r="B255" s="54"/>
      <c r="C255" s="54"/>
      <c r="D255" s="54"/>
      <c r="E255" s="296"/>
      <c r="F255" s="55"/>
      <c r="G255" s="55"/>
      <c r="H255" s="55"/>
      <c r="I255" s="55"/>
      <c r="J255" s="55"/>
      <c r="K255" s="55"/>
      <c r="L255" s="910"/>
      <c r="M255" s="55"/>
      <c r="N255" s="55"/>
      <c r="O255" s="55"/>
      <c r="P255" s="55"/>
      <c r="Q255" s="467"/>
    </row>
    <row r="256" spans="1:17" s="1" customFormat="1" x14ac:dyDescent="0.35">
      <c r="A256" s="13"/>
      <c r="B256" s="54"/>
      <c r="C256" s="54"/>
      <c r="D256" s="54"/>
      <c r="E256" s="296"/>
      <c r="F256" s="55"/>
      <c r="G256" s="55"/>
      <c r="H256" s="55"/>
      <c r="I256" s="55"/>
      <c r="J256" s="55"/>
      <c r="K256" s="55"/>
      <c r="L256" s="910"/>
      <c r="M256" s="55"/>
      <c r="N256" s="55"/>
      <c r="O256" s="55"/>
      <c r="P256" s="55"/>
      <c r="Q256" s="467"/>
    </row>
    <row r="257" spans="1:17" s="1" customFormat="1" x14ac:dyDescent="0.35">
      <c r="A257" s="13"/>
      <c r="B257" s="54"/>
      <c r="C257" s="54"/>
      <c r="D257" s="54"/>
      <c r="E257" s="296"/>
      <c r="F257" s="55"/>
      <c r="G257" s="55"/>
      <c r="H257" s="55"/>
      <c r="I257" s="55"/>
      <c r="J257" s="55"/>
      <c r="K257" s="55"/>
      <c r="L257" s="910"/>
      <c r="M257" s="55"/>
      <c r="N257" s="55"/>
      <c r="O257" s="55"/>
      <c r="P257" s="55"/>
      <c r="Q257" s="467"/>
    </row>
    <row r="258" spans="1:17" s="1" customFormat="1" x14ac:dyDescent="0.35">
      <c r="A258" s="13"/>
      <c r="B258" s="54"/>
      <c r="C258" s="54"/>
      <c r="D258" s="54"/>
      <c r="E258" s="296"/>
      <c r="F258" s="55"/>
      <c r="G258" s="55"/>
      <c r="H258" s="55"/>
      <c r="I258" s="55"/>
      <c r="J258" s="55"/>
      <c r="K258" s="55"/>
      <c r="L258" s="910"/>
      <c r="M258" s="55"/>
      <c r="N258" s="55"/>
      <c r="O258" s="55"/>
      <c r="P258" s="55"/>
      <c r="Q258" s="467"/>
    </row>
    <row r="259" spans="1:17" s="1" customFormat="1" x14ac:dyDescent="0.35">
      <c r="A259" s="13"/>
      <c r="B259" s="54"/>
      <c r="C259" s="54"/>
      <c r="D259" s="54"/>
      <c r="E259" s="296"/>
      <c r="F259" s="55"/>
      <c r="G259" s="55"/>
      <c r="H259" s="55"/>
      <c r="I259" s="55"/>
      <c r="J259" s="55"/>
      <c r="K259" s="55"/>
      <c r="L259" s="910"/>
      <c r="M259" s="55"/>
      <c r="N259" s="55"/>
      <c r="O259" s="55"/>
      <c r="P259" s="55"/>
      <c r="Q259" s="467"/>
    </row>
    <row r="260" spans="1:17" s="1" customFormat="1" x14ac:dyDescent="0.35">
      <c r="A260" s="13"/>
      <c r="B260" s="54"/>
      <c r="C260" s="54"/>
      <c r="D260" s="54"/>
      <c r="E260" s="296"/>
      <c r="F260" s="55"/>
      <c r="G260" s="55"/>
      <c r="H260" s="55"/>
      <c r="I260" s="55"/>
      <c r="J260" s="55"/>
      <c r="K260" s="55"/>
      <c r="L260" s="910"/>
      <c r="M260" s="55"/>
      <c r="N260" s="55"/>
      <c r="O260" s="55"/>
      <c r="P260" s="55"/>
      <c r="Q260" s="467"/>
    </row>
    <row r="261" spans="1:17" s="1" customFormat="1" x14ac:dyDescent="0.35">
      <c r="A261" s="13"/>
      <c r="B261" s="54"/>
      <c r="C261" s="54"/>
      <c r="D261" s="54"/>
      <c r="E261" s="296"/>
      <c r="F261" s="55"/>
      <c r="G261" s="55"/>
      <c r="H261" s="55"/>
      <c r="I261" s="55"/>
      <c r="J261" s="55"/>
      <c r="K261" s="55"/>
      <c r="L261" s="910"/>
      <c r="M261" s="55"/>
      <c r="N261" s="55"/>
      <c r="O261" s="55"/>
      <c r="P261" s="55"/>
      <c r="Q261" s="467"/>
    </row>
    <row r="262" spans="1:17" s="1" customFormat="1" x14ac:dyDescent="0.35">
      <c r="A262" s="13"/>
      <c r="B262" s="54"/>
      <c r="C262" s="54"/>
      <c r="D262" s="54"/>
      <c r="E262" s="296"/>
      <c r="F262" s="55"/>
      <c r="G262" s="55"/>
      <c r="H262" s="55"/>
      <c r="I262" s="55"/>
      <c r="J262" s="55"/>
      <c r="K262" s="55"/>
      <c r="L262" s="910"/>
      <c r="M262" s="55"/>
      <c r="N262" s="55"/>
      <c r="O262" s="55"/>
      <c r="P262" s="55"/>
      <c r="Q262" s="467"/>
    </row>
    <row r="263" spans="1:17" s="1" customFormat="1" x14ac:dyDescent="0.35">
      <c r="A263" s="13"/>
      <c r="B263" s="54"/>
      <c r="C263" s="54"/>
      <c r="D263" s="54"/>
      <c r="E263" s="296"/>
      <c r="F263" s="55"/>
      <c r="G263" s="55"/>
      <c r="H263" s="55"/>
      <c r="I263" s="55"/>
      <c r="J263" s="55"/>
      <c r="K263" s="55"/>
      <c r="L263" s="910"/>
      <c r="M263" s="55"/>
      <c r="N263" s="55"/>
      <c r="O263" s="55"/>
      <c r="P263" s="55"/>
      <c r="Q263" s="467"/>
    </row>
    <row r="264" spans="1:17" s="1" customFormat="1" x14ac:dyDescent="0.35">
      <c r="A264" s="13"/>
      <c r="B264" s="54"/>
      <c r="C264" s="54"/>
      <c r="D264" s="54"/>
      <c r="E264" s="296"/>
      <c r="F264" s="55"/>
      <c r="G264" s="55"/>
      <c r="H264" s="55"/>
      <c r="I264" s="55"/>
      <c r="J264" s="55"/>
      <c r="K264" s="55"/>
      <c r="L264" s="910"/>
      <c r="M264" s="55"/>
      <c r="N264" s="55"/>
      <c r="O264" s="55"/>
      <c r="P264" s="55"/>
      <c r="Q264" s="467"/>
    </row>
    <row r="265" spans="1:17" s="1" customFormat="1" x14ac:dyDescent="0.35">
      <c r="A265" s="13"/>
      <c r="B265" s="54"/>
      <c r="C265" s="54"/>
      <c r="D265" s="54"/>
      <c r="E265" s="296"/>
      <c r="F265" s="55"/>
      <c r="G265" s="55"/>
      <c r="H265" s="55"/>
      <c r="I265" s="55"/>
      <c r="J265" s="55"/>
      <c r="K265" s="55"/>
      <c r="L265" s="910"/>
      <c r="M265" s="55"/>
      <c r="N265" s="55"/>
      <c r="O265" s="55"/>
      <c r="P265" s="55"/>
      <c r="Q265" s="467"/>
    </row>
  </sheetData>
  <mergeCells count="4">
    <mergeCell ref="F6:H6"/>
    <mergeCell ref="K6:M6"/>
    <mergeCell ref="F42:H42"/>
    <mergeCell ref="K42:M42"/>
  </mergeCells>
  <pageMargins left="0.7" right="0.7" top="0.75" bottom="0.75" header="0.3" footer="0.3"/>
  <pageSetup paperSize="9" scale="3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S427"/>
  <sheetViews>
    <sheetView zoomScale="80" zoomScaleNormal="80" workbookViewId="0">
      <selection sqref="A1:Q74"/>
    </sheetView>
  </sheetViews>
  <sheetFormatPr defaultRowHeight="18.75" x14ac:dyDescent="0.3"/>
  <cols>
    <col min="1" max="1" width="8" style="8" customWidth="1"/>
    <col min="2" max="2" width="13.7109375" style="12" customWidth="1"/>
    <col min="3" max="3" width="8.85546875" style="13"/>
    <col min="4" max="4" width="38.28515625" style="13" customWidth="1"/>
    <col min="5" max="5" width="9.85546875" style="466" customWidth="1"/>
    <col min="6" max="6" width="9.7109375" style="467" bestFit="1" customWidth="1"/>
    <col min="7" max="8" width="10" style="467" customWidth="1"/>
    <col min="9" max="9" width="11.85546875" style="468" customWidth="1"/>
    <col min="10" max="10" width="9.28515625" style="468" customWidth="1"/>
    <col min="11" max="11" width="10.7109375" style="467" customWidth="1"/>
    <col min="12" max="12" width="8.7109375" style="470" customWidth="1"/>
    <col min="13" max="13" width="8.7109375" style="471" customWidth="1"/>
    <col min="14" max="14" width="10" style="471" customWidth="1"/>
    <col min="15" max="15" width="8.7109375" style="471" customWidth="1"/>
    <col min="16" max="16" width="10.7109375" style="471" customWidth="1"/>
    <col min="17" max="17" width="9.7109375" style="471" customWidth="1"/>
    <col min="18" max="19" width="7.7109375" customWidth="1"/>
    <col min="20" max="20" width="11" customWidth="1"/>
    <col min="21" max="21" width="12.140625" customWidth="1"/>
  </cols>
  <sheetData>
    <row r="1" spans="1:17" s="59" customFormat="1" ht="21" x14ac:dyDescent="0.35">
      <c r="A1" s="13"/>
      <c r="B1" s="13"/>
      <c r="C1" s="13"/>
      <c r="D1" s="13"/>
      <c r="E1" s="534"/>
      <c r="F1" s="467"/>
      <c r="G1" s="467"/>
      <c r="H1" s="467"/>
      <c r="I1" s="467"/>
      <c r="J1" s="467"/>
      <c r="K1" s="467"/>
      <c r="L1" s="470"/>
      <c r="M1" s="471"/>
      <c r="N1" s="55"/>
      <c r="Q1" s="1102" t="s">
        <v>110</v>
      </c>
    </row>
    <row r="2" spans="1:17" s="59" customFormat="1" ht="21" x14ac:dyDescent="0.35">
      <c r="A2" s="13"/>
      <c r="B2" s="13"/>
      <c r="C2" s="13"/>
      <c r="D2" s="13"/>
      <c r="E2" s="534"/>
      <c r="F2" s="467"/>
      <c r="G2" s="467"/>
      <c r="H2" s="467"/>
      <c r="I2" s="467"/>
      <c r="J2" s="467"/>
      <c r="K2" s="467"/>
      <c r="L2" s="470"/>
      <c r="M2" s="471"/>
      <c r="N2" s="55"/>
      <c r="Q2" s="1096" t="s">
        <v>131</v>
      </c>
    </row>
    <row r="3" spans="1:17" s="59" customFormat="1" ht="21" x14ac:dyDescent="0.35">
      <c r="A3" s="13"/>
      <c r="B3" s="13"/>
      <c r="C3" s="13"/>
      <c r="D3" s="13"/>
      <c r="E3" s="534"/>
      <c r="F3" s="467"/>
      <c r="G3" s="467"/>
      <c r="H3" s="467"/>
      <c r="I3" s="467"/>
      <c r="J3" s="467"/>
      <c r="K3" s="467"/>
      <c r="L3" s="470"/>
      <c r="M3" s="471"/>
      <c r="N3" s="55"/>
      <c r="P3" s="1097"/>
      <c r="Q3" s="1096" t="s">
        <v>147</v>
      </c>
    </row>
    <row r="4" spans="1:17" s="59" customFormat="1" ht="21" x14ac:dyDescent="0.35">
      <c r="A4" s="13"/>
      <c r="B4" s="13"/>
      <c r="C4" s="13"/>
      <c r="D4" s="13"/>
      <c r="E4" s="534"/>
      <c r="F4" s="467"/>
      <c r="G4" s="467"/>
      <c r="H4" s="467"/>
      <c r="I4" s="467"/>
      <c r="J4" s="467"/>
      <c r="K4" s="467"/>
      <c r="L4" s="470"/>
      <c r="M4" s="471"/>
      <c r="N4" s="55"/>
      <c r="Q4" s="1099"/>
    </row>
    <row r="5" spans="1:17" s="1" customFormat="1" ht="19.5" thickBot="1" x14ac:dyDescent="0.35">
      <c r="A5" s="13"/>
      <c r="B5" s="13"/>
      <c r="C5" s="13"/>
      <c r="D5" s="13"/>
      <c r="E5" s="534"/>
      <c r="F5" s="467"/>
      <c r="G5" s="467"/>
      <c r="H5" s="467"/>
      <c r="I5" s="467"/>
      <c r="J5" s="467"/>
      <c r="K5" s="467"/>
      <c r="L5" s="560"/>
      <c r="M5" s="467"/>
      <c r="N5" s="467"/>
      <c r="O5" s="467"/>
      <c r="P5" s="467"/>
      <c r="Q5" s="467"/>
    </row>
    <row r="6" spans="1:17" s="1" customFormat="1" ht="19.5" thickBot="1" x14ac:dyDescent="0.35">
      <c r="A6" s="8"/>
      <c r="B6" s="11" t="s">
        <v>79</v>
      </c>
      <c r="C6" s="156"/>
      <c r="D6" s="156"/>
      <c r="E6" s="549" t="s">
        <v>4</v>
      </c>
      <c r="F6" s="1223" t="s">
        <v>9</v>
      </c>
      <c r="G6" s="1224"/>
      <c r="H6" s="1225"/>
      <c r="I6" s="1226" t="s">
        <v>10</v>
      </c>
      <c r="J6" s="570"/>
      <c r="K6" s="1223" t="s">
        <v>16</v>
      </c>
      <c r="L6" s="1224"/>
      <c r="M6" s="1225"/>
      <c r="N6" s="1227"/>
      <c r="O6" s="550" t="s">
        <v>73</v>
      </c>
      <c r="P6" s="1228"/>
      <c r="Q6" s="1215"/>
    </row>
    <row r="7" spans="1:17" s="1" customFormat="1" ht="19.5" thickBot="1" x14ac:dyDescent="0.35">
      <c r="A7" s="9"/>
      <c r="B7" s="1226" t="s">
        <v>21</v>
      </c>
      <c r="C7" s="550"/>
      <c r="D7" s="582"/>
      <c r="E7" s="1229" t="s">
        <v>5</v>
      </c>
      <c r="F7" s="1230" t="s">
        <v>6</v>
      </c>
      <c r="G7" s="1226" t="s">
        <v>7</v>
      </c>
      <c r="H7" s="570" t="s">
        <v>8</v>
      </c>
      <c r="I7" s="1229" t="s">
        <v>11</v>
      </c>
      <c r="J7" s="1231"/>
      <c r="K7" s="1229" t="s">
        <v>17</v>
      </c>
      <c r="L7" s="1232" t="s">
        <v>63</v>
      </c>
      <c r="M7" s="1233" t="s">
        <v>64</v>
      </c>
      <c r="N7" s="1234" t="s">
        <v>65</v>
      </c>
      <c r="O7" s="1235" t="s">
        <v>67</v>
      </c>
      <c r="P7" s="1236" t="s">
        <v>66</v>
      </c>
      <c r="Q7" s="1216" t="s">
        <v>68</v>
      </c>
    </row>
    <row r="8" spans="1:17" s="1" customFormat="1" ht="19.5" thickBot="1" x14ac:dyDescent="0.35">
      <c r="A8" s="561"/>
      <c r="B8" s="1237" t="s">
        <v>2</v>
      </c>
      <c r="C8" s="538"/>
      <c r="D8" s="562"/>
      <c r="E8" s="66"/>
      <c r="F8" s="472"/>
      <c r="G8" s="472"/>
      <c r="H8" s="472"/>
      <c r="I8" s="473"/>
      <c r="J8" s="474"/>
      <c r="K8" s="473"/>
      <c r="L8" s="499"/>
      <c r="M8" s="500"/>
      <c r="N8" s="499"/>
      <c r="O8" s="501"/>
      <c r="P8" s="501"/>
      <c r="Q8" s="502"/>
    </row>
    <row r="9" spans="1:17" s="1" customFormat="1" x14ac:dyDescent="0.3">
      <c r="A9" s="563">
        <v>110</v>
      </c>
      <c r="B9" s="69" t="s">
        <v>138</v>
      </c>
      <c r="C9" s="70"/>
      <c r="D9" s="71"/>
      <c r="E9" s="475">
        <v>140</v>
      </c>
      <c r="F9" s="476">
        <v>5.49</v>
      </c>
      <c r="G9" s="297">
        <v>6.97</v>
      </c>
      <c r="H9" s="477">
        <v>26.23</v>
      </c>
      <c r="I9" s="475">
        <v>112.8</v>
      </c>
      <c r="J9" s="478"/>
      <c r="K9" s="475">
        <v>0.08</v>
      </c>
      <c r="L9" s="969">
        <v>0.06</v>
      </c>
      <c r="M9" s="1238">
        <v>77</v>
      </c>
      <c r="N9" s="969">
        <v>125.4</v>
      </c>
      <c r="O9" s="967">
        <v>4.7</v>
      </c>
      <c r="P9" s="967">
        <v>82.9</v>
      </c>
      <c r="Q9" s="968">
        <v>0.95</v>
      </c>
    </row>
    <row r="10" spans="1:17" s="1" customFormat="1" x14ac:dyDescent="0.3">
      <c r="A10" s="563">
        <v>256</v>
      </c>
      <c r="B10" s="69" t="s">
        <v>35</v>
      </c>
      <c r="C10" s="71"/>
      <c r="D10" s="73"/>
      <c r="E10" s="475">
        <v>180</v>
      </c>
      <c r="F10" s="479">
        <v>2.6</v>
      </c>
      <c r="G10" s="480">
        <v>3.19</v>
      </c>
      <c r="H10" s="481">
        <v>15.82</v>
      </c>
      <c r="I10" s="482">
        <v>98.7</v>
      </c>
      <c r="J10" s="478"/>
      <c r="K10" s="475">
        <v>1.43</v>
      </c>
      <c r="L10" s="969">
        <v>0.02</v>
      </c>
      <c r="M10" s="1238">
        <v>7</v>
      </c>
      <c r="N10" s="969">
        <v>95.5</v>
      </c>
      <c r="O10" s="967">
        <v>9.5</v>
      </c>
      <c r="P10" s="967">
        <v>64.099999999999994</v>
      </c>
      <c r="Q10" s="968">
        <v>0.06</v>
      </c>
    </row>
    <row r="11" spans="1:17" s="966" customFormat="1" x14ac:dyDescent="0.3">
      <c r="A11" s="154">
        <v>3</v>
      </c>
      <c r="B11" s="576" t="s">
        <v>46</v>
      </c>
      <c r="C11" s="63"/>
      <c r="D11" s="63"/>
      <c r="E11" s="486" t="s">
        <v>45</v>
      </c>
      <c r="F11" s="476">
        <v>2.4849999999999999</v>
      </c>
      <c r="G11" s="297">
        <v>3.27</v>
      </c>
      <c r="H11" s="477">
        <v>7.28</v>
      </c>
      <c r="I11" s="475">
        <v>68.5</v>
      </c>
      <c r="J11" s="478"/>
      <c r="K11" s="595">
        <v>3.5000000000000003E-2</v>
      </c>
      <c r="L11" s="487">
        <v>3.5000000000000003E-2</v>
      </c>
      <c r="M11" s="488">
        <v>29.5</v>
      </c>
      <c r="N11" s="489">
        <v>23.1</v>
      </c>
      <c r="O11" s="487">
        <v>0.875</v>
      </c>
      <c r="P11" s="487">
        <v>35.5</v>
      </c>
      <c r="Q11" s="488">
        <v>0.88</v>
      </c>
    </row>
    <row r="12" spans="1:17" s="1" customFormat="1" ht="19.5" thickBot="1" x14ac:dyDescent="0.35">
      <c r="A12" s="563"/>
      <c r="B12" s="69"/>
      <c r="C12" s="71"/>
      <c r="D12" s="73"/>
      <c r="E12" s="482"/>
      <c r="F12" s="479"/>
      <c r="G12" s="480"/>
      <c r="H12" s="481"/>
      <c r="I12" s="482"/>
      <c r="J12" s="478"/>
      <c r="K12" s="475"/>
      <c r="L12" s="491"/>
      <c r="M12" s="490"/>
      <c r="N12" s="491"/>
      <c r="O12" s="492"/>
      <c r="P12" s="492"/>
      <c r="Q12" s="493"/>
    </row>
    <row r="13" spans="1:17" s="1" customFormat="1" ht="19.5" thickBot="1" x14ac:dyDescent="0.35">
      <c r="A13" s="564"/>
      <c r="B13" s="538"/>
      <c r="C13" s="562"/>
      <c r="D13" s="562" t="s">
        <v>12</v>
      </c>
      <c r="E13" s="494">
        <f>E11+E10+E9</f>
        <v>350</v>
      </c>
      <c r="F13" s="495">
        <f>F9+F10+F11</f>
        <v>10.574999999999999</v>
      </c>
      <c r="G13" s="495">
        <f>SUM(G9:G11)</f>
        <v>13.43</v>
      </c>
      <c r="H13" s="495">
        <f>SUM(H9:H11)</f>
        <v>49.33</v>
      </c>
      <c r="I13" s="64">
        <f>SUM(I9:I11)</f>
        <v>280</v>
      </c>
      <c r="J13" s="496">
        <v>0.2</v>
      </c>
      <c r="K13" s="64">
        <f>K12+K11+K10+K9</f>
        <v>1.5449999999999999</v>
      </c>
      <c r="L13" s="165">
        <f t="shared" ref="L13:Q13" si="0">L11+L10+L9</f>
        <v>0.115</v>
      </c>
      <c r="M13" s="497">
        <f t="shared" si="0"/>
        <v>113.5</v>
      </c>
      <c r="N13" s="165">
        <f>N9+N10+N11</f>
        <v>244</v>
      </c>
      <c r="O13" s="165">
        <f t="shared" si="0"/>
        <v>15.074999999999999</v>
      </c>
      <c r="P13" s="165">
        <f>P9+P10+P11</f>
        <v>182.5</v>
      </c>
      <c r="Q13" s="64">
        <f t="shared" si="0"/>
        <v>1.89</v>
      </c>
    </row>
    <row r="14" spans="1:17" s="1" customFormat="1" ht="19.5" thickBot="1" x14ac:dyDescent="0.35">
      <c r="A14" s="565"/>
      <c r="B14" s="1237" t="s">
        <v>22</v>
      </c>
      <c r="C14" s="562"/>
      <c r="D14" s="562"/>
      <c r="E14" s="66"/>
      <c r="F14" s="498"/>
      <c r="G14" s="498"/>
      <c r="H14" s="498"/>
      <c r="I14" s="66"/>
      <c r="J14" s="474"/>
      <c r="K14" s="66"/>
      <c r="L14" s="499"/>
      <c r="M14" s="500"/>
      <c r="N14" s="499"/>
      <c r="O14" s="501"/>
      <c r="P14" s="501"/>
      <c r="Q14" s="502"/>
    </row>
    <row r="15" spans="1:17" s="966" customFormat="1" ht="19.5" thickBot="1" x14ac:dyDescent="0.35">
      <c r="A15" s="154">
        <v>418</v>
      </c>
      <c r="B15" s="567" t="s">
        <v>24</v>
      </c>
      <c r="C15" s="568"/>
      <c r="D15" s="568"/>
      <c r="E15" s="555">
        <v>100</v>
      </c>
      <c r="F15" s="569">
        <v>0.14000000000000001</v>
      </c>
      <c r="G15" s="569"/>
      <c r="H15" s="556">
        <v>11.4</v>
      </c>
      <c r="I15" s="860">
        <v>70</v>
      </c>
      <c r="J15" s="478"/>
      <c r="K15" s="861">
        <v>2</v>
      </c>
      <c r="L15" s="483">
        <v>0.04</v>
      </c>
      <c r="M15" s="484"/>
      <c r="N15" s="485">
        <v>40</v>
      </c>
      <c r="O15" s="483">
        <v>4</v>
      </c>
      <c r="P15" s="483">
        <v>18</v>
      </c>
      <c r="Q15" s="484">
        <v>0.2</v>
      </c>
    </row>
    <row r="16" spans="1:17" s="1" customFormat="1" ht="19.5" thickBot="1" x14ac:dyDescent="0.35">
      <c r="A16" s="565"/>
      <c r="B16" s="538"/>
      <c r="C16" s="562"/>
      <c r="D16" s="562" t="s">
        <v>12</v>
      </c>
      <c r="E16" s="66">
        <v>100</v>
      </c>
      <c r="F16" s="495">
        <f>F15</f>
        <v>0.14000000000000001</v>
      </c>
      <c r="G16" s="495"/>
      <c r="H16" s="506">
        <f>H15</f>
        <v>11.4</v>
      </c>
      <c r="I16" s="507">
        <f>I15</f>
        <v>70</v>
      </c>
      <c r="J16" s="496">
        <v>0.05</v>
      </c>
      <c r="K16" s="507">
        <f>K15</f>
        <v>2</v>
      </c>
      <c r="L16" s="508">
        <f t="shared" ref="L16:Q16" si="1">L15</f>
        <v>0.04</v>
      </c>
      <c r="M16" s="509">
        <f t="shared" si="1"/>
        <v>0</v>
      </c>
      <c r="N16" s="508">
        <f t="shared" si="1"/>
        <v>40</v>
      </c>
      <c r="O16" s="508">
        <f t="shared" si="1"/>
        <v>4</v>
      </c>
      <c r="P16" s="508">
        <f t="shared" si="1"/>
        <v>18</v>
      </c>
      <c r="Q16" s="507">
        <f t="shared" si="1"/>
        <v>0.2</v>
      </c>
    </row>
    <row r="17" spans="1:17" s="1" customFormat="1" ht="19.5" thickBot="1" x14ac:dyDescent="0.35">
      <c r="A17" s="565"/>
      <c r="B17" s="1237" t="s">
        <v>0</v>
      </c>
      <c r="C17" s="538"/>
      <c r="D17" s="562"/>
      <c r="E17" s="66"/>
      <c r="F17" s="498"/>
      <c r="G17" s="498"/>
      <c r="H17" s="498"/>
      <c r="I17" s="66"/>
      <c r="J17" s="510"/>
      <c r="K17" s="66"/>
      <c r="L17" s="499"/>
      <c r="M17" s="500"/>
      <c r="N17" s="499"/>
      <c r="O17" s="501"/>
      <c r="P17" s="501"/>
      <c r="Q17" s="502"/>
    </row>
    <row r="18" spans="1:17" s="1" customFormat="1" ht="19.5" thickBot="1" x14ac:dyDescent="0.35">
      <c r="A18" s="565">
        <v>15</v>
      </c>
      <c r="B18" s="566" t="s">
        <v>152</v>
      </c>
      <c r="C18" s="567"/>
      <c r="D18" s="568"/>
      <c r="E18" s="555">
        <v>30</v>
      </c>
      <c r="F18" s="569">
        <v>0.25</v>
      </c>
      <c r="G18" s="569">
        <v>1.53</v>
      </c>
      <c r="H18" s="569">
        <v>2.63</v>
      </c>
      <c r="I18" s="555">
        <v>26.2</v>
      </c>
      <c r="J18" s="511"/>
      <c r="K18" s="555">
        <v>4.2</v>
      </c>
      <c r="L18" s="513">
        <v>7.0000000000000001E-3</v>
      </c>
      <c r="M18" s="514"/>
      <c r="N18" s="513">
        <v>6.98</v>
      </c>
      <c r="O18" s="515">
        <v>1.032</v>
      </c>
      <c r="P18" s="515">
        <v>8.4700000000000006</v>
      </c>
      <c r="Q18" s="516">
        <v>0.18</v>
      </c>
    </row>
    <row r="19" spans="1:17" s="1" customFormat="1" x14ac:dyDescent="0.3">
      <c r="A19" s="563">
        <v>37</v>
      </c>
      <c r="B19" s="69" t="s">
        <v>153</v>
      </c>
      <c r="C19" s="70"/>
      <c r="D19" s="71"/>
      <c r="E19" s="475">
        <v>150</v>
      </c>
      <c r="F19" s="476">
        <v>2.82</v>
      </c>
      <c r="G19" s="297">
        <v>3.62</v>
      </c>
      <c r="H19" s="477">
        <v>7.12</v>
      </c>
      <c r="I19" s="475">
        <v>90.8</v>
      </c>
      <c r="J19" s="511"/>
      <c r="K19" s="475">
        <v>4.68</v>
      </c>
      <c r="L19" s="489">
        <v>0.08</v>
      </c>
      <c r="M19" s="517">
        <v>28.25</v>
      </c>
      <c r="N19" s="489">
        <v>105.5</v>
      </c>
      <c r="O19" s="487">
        <v>2.64</v>
      </c>
      <c r="P19" s="487">
        <v>43.17</v>
      </c>
      <c r="Q19" s="488">
        <v>0.48</v>
      </c>
    </row>
    <row r="20" spans="1:17" s="1" customFormat="1" x14ac:dyDescent="0.3">
      <c r="A20" s="563">
        <v>161</v>
      </c>
      <c r="B20" s="69" t="s">
        <v>154</v>
      </c>
      <c r="C20" s="70"/>
      <c r="D20" s="71"/>
      <c r="E20" s="475">
        <v>60</v>
      </c>
      <c r="F20" s="476">
        <v>4.87</v>
      </c>
      <c r="G20" s="297">
        <v>5.1449999999999996</v>
      </c>
      <c r="H20" s="477">
        <v>5.3</v>
      </c>
      <c r="I20" s="475">
        <v>107</v>
      </c>
      <c r="J20" s="511"/>
      <c r="K20" s="512">
        <v>0.24</v>
      </c>
      <c r="L20" s="489">
        <v>0.04</v>
      </c>
      <c r="M20" s="517">
        <v>91</v>
      </c>
      <c r="N20" s="489">
        <v>82.3</v>
      </c>
      <c r="O20" s="487">
        <v>3.3</v>
      </c>
      <c r="P20" s="487">
        <v>44.41</v>
      </c>
      <c r="Q20" s="488">
        <v>0.77</v>
      </c>
    </row>
    <row r="21" spans="1:17" s="1" customFormat="1" x14ac:dyDescent="0.3">
      <c r="A21" s="563">
        <v>200</v>
      </c>
      <c r="B21" s="69" t="s">
        <v>155</v>
      </c>
      <c r="C21" s="70"/>
      <c r="D21" s="71"/>
      <c r="E21" s="475">
        <v>110</v>
      </c>
      <c r="F21" s="518">
        <v>2.09</v>
      </c>
      <c r="G21" s="519">
        <v>6.12</v>
      </c>
      <c r="H21" s="477">
        <v>9.58</v>
      </c>
      <c r="I21" s="475">
        <v>82</v>
      </c>
      <c r="J21" s="511"/>
      <c r="K21" s="475">
        <v>1.35</v>
      </c>
      <c r="L21" s="489">
        <v>0.08</v>
      </c>
      <c r="M21" s="517">
        <v>81</v>
      </c>
      <c r="N21" s="489">
        <v>68</v>
      </c>
      <c r="O21" s="487">
        <v>1.29</v>
      </c>
      <c r="P21" s="487">
        <v>54.8</v>
      </c>
      <c r="Q21" s="488">
        <v>0.88100000000000001</v>
      </c>
    </row>
    <row r="22" spans="1:17" s="1" customFormat="1" x14ac:dyDescent="0.3">
      <c r="A22" s="563">
        <v>241</v>
      </c>
      <c r="B22" s="69" t="s">
        <v>25</v>
      </c>
      <c r="C22" s="71"/>
      <c r="D22" s="63"/>
      <c r="E22" s="475">
        <v>150</v>
      </c>
      <c r="F22" s="518">
        <v>0.51</v>
      </c>
      <c r="G22" s="297">
        <v>0.21</v>
      </c>
      <c r="H22" s="477">
        <v>14.23</v>
      </c>
      <c r="I22" s="475">
        <v>61</v>
      </c>
      <c r="J22" s="511"/>
      <c r="K22" s="512">
        <v>18.010000000000002</v>
      </c>
      <c r="L22" s="489">
        <v>0.01</v>
      </c>
      <c r="M22" s="517"/>
      <c r="N22" s="489">
        <v>16</v>
      </c>
      <c r="O22" s="487">
        <v>2.6</v>
      </c>
      <c r="P22" s="487">
        <v>2.6</v>
      </c>
      <c r="Q22" s="488">
        <v>0.47</v>
      </c>
    </row>
    <row r="23" spans="1:17" s="966" customFormat="1" x14ac:dyDescent="0.3">
      <c r="A23" s="22" t="s">
        <v>69</v>
      </c>
      <c r="B23" s="587" t="s">
        <v>18</v>
      </c>
      <c r="C23" s="588"/>
      <c r="D23" s="73"/>
      <c r="E23" s="482">
        <v>40</v>
      </c>
      <c r="F23" s="479">
        <v>1.98</v>
      </c>
      <c r="G23" s="480">
        <v>0.36</v>
      </c>
      <c r="H23" s="481">
        <v>10.02</v>
      </c>
      <c r="I23" s="482">
        <v>52</v>
      </c>
      <c r="J23" s="511"/>
      <c r="K23" s="595"/>
      <c r="L23" s="487">
        <v>0.03</v>
      </c>
      <c r="M23" s="488"/>
      <c r="N23" s="489">
        <v>11.5</v>
      </c>
      <c r="O23" s="487">
        <v>5.4</v>
      </c>
      <c r="P23" s="487">
        <v>53</v>
      </c>
      <c r="Q23" s="488">
        <v>1.55</v>
      </c>
    </row>
    <row r="24" spans="1:17" s="966" customFormat="1" ht="19.5" thickBot="1" x14ac:dyDescent="0.35">
      <c r="A24" s="22" t="s">
        <v>69</v>
      </c>
      <c r="B24" s="587" t="s">
        <v>31</v>
      </c>
      <c r="C24" s="589"/>
      <c r="D24" s="73"/>
      <c r="E24" s="482">
        <v>30</v>
      </c>
      <c r="F24" s="479">
        <v>2.37</v>
      </c>
      <c r="G24" s="480">
        <v>0.3</v>
      </c>
      <c r="H24" s="481">
        <v>14.49</v>
      </c>
      <c r="I24" s="482">
        <v>71</v>
      </c>
      <c r="J24" s="511"/>
      <c r="K24" s="598"/>
      <c r="L24" s="483"/>
      <c r="M24" s="484"/>
      <c r="N24" s="485">
        <v>6.9</v>
      </c>
      <c r="O24" s="483">
        <v>7.6</v>
      </c>
      <c r="P24" s="483">
        <v>14.1</v>
      </c>
      <c r="Q24" s="484">
        <v>0.33</v>
      </c>
    </row>
    <row r="25" spans="1:17" s="1" customFormat="1" ht="19.5" thickBot="1" x14ac:dyDescent="0.35">
      <c r="A25" s="565"/>
      <c r="B25" s="538"/>
      <c r="C25" s="562"/>
      <c r="D25" s="562" t="s">
        <v>12</v>
      </c>
      <c r="E25" s="66">
        <f>E24+E23+E22+E21+E20+E19+E18</f>
        <v>570</v>
      </c>
      <c r="F25" s="495">
        <f>SUM(F18:F24)</f>
        <v>14.89</v>
      </c>
      <c r="G25" s="495">
        <f>SUM(G18:G24)</f>
        <v>17.285</v>
      </c>
      <c r="H25" s="495">
        <f>SUM(H18:H24)</f>
        <v>63.37</v>
      </c>
      <c r="I25" s="64">
        <f>SUM(I18:I24)</f>
        <v>490</v>
      </c>
      <c r="J25" s="496">
        <v>0.35</v>
      </c>
      <c r="K25" s="64">
        <f>SUM(K18:K24)</f>
        <v>28.48</v>
      </c>
      <c r="L25" s="165">
        <f t="shared" ref="L25:Q25" si="2">SUM(L19:L24)</f>
        <v>0.24000000000000002</v>
      </c>
      <c r="M25" s="497">
        <f t="shared" si="2"/>
        <v>200.25</v>
      </c>
      <c r="N25" s="165">
        <f>N18+N19+N20+N21+N22+N23+N24</f>
        <v>297.17999999999995</v>
      </c>
      <c r="O25" s="165">
        <f>O18+O19+O20+O21+O22+O23+O24</f>
        <v>23.862000000000002</v>
      </c>
      <c r="P25" s="165">
        <f>P18+P19+P20+P21+P22+P23+P24</f>
        <v>220.54999999999998</v>
      </c>
      <c r="Q25" s="64">
        <f t="shared" si="2"/>
        <v>4.4809999999999999</v>
      </c>
    </row>
    <row r="26" spans="1:17" s="1" customFormat="1" ht="19.5" thickBot="1" x14ac:dyDescent="0.35">
      <c r="A26" s="565"/>
      <c r="B26" s="1237" t="s">
        <v>1</v>
      </c>
      <c r="C26" s="538"/>
      <c r="D26" s="562"/>
      <c r="E26" s="66"/>
      <c r="F26" s="498"/>
      <c r="G26" s="498"/>
      <c r="H26" s="498"/>
      <c r="I26" s="66"/>
      <c r="J26" s="510"/>
      <c r="K26" s="66"/>
      <c r="L26" s="499"/>
      <c r="M26" s="500"/>
      <c r="N26" s="499"/>
      <c r="O26" s="501"/>
      <c r="P26" s="501"/>
      <c r="Q26" s="502"/>
    </row>
    <row r="27" spans="1:17" s="966" customFormat="1" x14ac:dyDescent="0.3">
      <c r="A27" s="22">
        <v>489</v>
      </c>
      <c r="B27" s="82" t="s">
        <v>54</v>
      </c>
      <c r="C27" s="71"/>
      <c r="D27" s="63"/>
      <c r="E27" s="475">
        <v>50</v>
      </c>
      <c r="F27" s="476">
        <v>3.23</v>
      </c>
      <c r="G27" s="297">
        <v>4.0999999999999996</v>
      </c>
      <c r="H27" s="477">
        <v>17.39</v>
      </c>
      <c r="I27" s="475">
        <v>125</v>
      </c>
      <c r="J27" s="511"/>
      <c r="K27" s="595">
        <v>0.25</v>
      </c>
      <c r="L27" s="487">
        <v>0.06</v>
      </c>
      <c r="M27" s="488">
        <v>35.5</v>
      </c>
      <c r="N27" s="489">
        <v>8.5500000000000007</v>
      </c>
      <c r="O27" s="487">
        <v>1.103</v>
      </c>
      <c r="P27" s="487">
        <v>12.35</v>
      </c>
      <c r="Q27" s="488">
        <v>0.91</v>
      </c>
    </row>
    <row r="28" spans="1:17" s="966" customFormat="1" ht="19.5" thickBot="1" x14ac:dyDescent="0.35">
      <c r="A28" s="22">
        <v>251</v>
      </c>
      <c r="B28" s="69" t="s">
        <v>156</v>
      </c>
      <c r="C28" s="71"/>
      <c r="D28" s="63"/>
      <c r="E28" s="475">
        <v>150</v>
      </c>
      <c r="F28" s="476">
        <v>4.58</v>
      </c>
      <c r="G28" s="297">
        <v>4.08</v>
      </c>
      <c r="H28" s="477">
        <v>7.58</v>
      </c>
      <c r="I28" s="475">
        <v>85</v>
      </c>
      <c r="J28" s="511"/>
      <c r="K28" s="595">
        <v>2.0499999999999998</v>
      </c>
      <c r="L28" s="487">
        <v>0.06</v>
      </c>
      <c r="M28" s="488">
        <v>32</v>
      </c>
      <c r="N28" s="489">
        <v>111.45</v>
      </c>
      <c r="O28" s="487">
        <v>10.9</v>
      </c>
      <c r="P28" s="487">
        <v>92.65</v>
      </c>
      <c r="Q28" s="488">
        <v>0.59</v>
      </c>
    </row>
    <row r="29" spans="1:17" s="1" customFormat="1" ht="19.5" thickBot="1" x14ac:dyDescent="0.35">
      <c r="A29" s="565"/>
      <c r="B29" s="67"/>
      <c r="C29" s="84"/>
      <c r="D29" s="67" t="s">
        <v>12</v>
      </c>
      <c r="E29" s="85">
        <f>E28+E27</f>
        <v>200</v>
      </c>
      <c r="F29" s="530">
        <f>SUM(F27:F28)</f>
        <v>7.8100000000000005</v>
      </c>
      <c r="G29" s="530">
        <f>SUM(G27:G28)</f>
        <v>8.18</v>
      </c>
      <c r="H29" s="530">
        <f>SUM(H27:H28)</f>
        <v>24.97</v>
      </c>
      <c r="I29" s="85">
        <f>SUM(I27:I28)</f>
        <v>210</v>
      </c>
      <c r="J29" s="528">
        <v>0.15</v>
      </c>
      <c r="K29" s="85">
        <f t="shared" ref="K29:Q29" si="3">SUM(K27:K28)</f>
        <v>2.2999999999999998</v>
      </c>
      <c r="L29" s="180">
        <f t="shared" si="3"/>
        <v>0.12</v>
      </c>
      <c r="M29" s="529">
        <f t="shared" si="3"/>
        <v>67.5</v>
      </c>
      <c r="N29" s="180">
        <f t="shared" si="3"/>
        <v>120</v>
      </c>
      <c r="O29" s="180">
        <f t="shared" si="3"/>
        <v>12.003</v>
      </c>
      <c r="P29" s="180">
        <f>P27+P28</f>
        <v>105</v>
      </c>
      <c r="Q29" s="181">
        <f t="shared" si="3"/>
        <v>1.5</v>
      </c>
    </row>
    <row r="30" spans="1:17" s="1" customFormat="1" ht="19.5" thickBot="1" x14ac:dyDescent="0.35">
      <c r="A30" s="565"/>
      <c r="B30" s="1237" t="s">
        <v>26</v>
      </c>
      <c r="C30" s="538"/>
      <c r="D30" s="562"/>
      <c r="E30" s="66"/>
      <c r="F30" s="498"/>
      <c r="G30" s="498"/>
      <c r="H30" s="498"/>
      <c r="I30" s="66"/>
      <c r="J30" s="510"/>
      <c r="K30" s="66"/>
      <c r="L30" s="499"/>
      <c r="M30" s="500"/>
      <c r="N30" s="499"/>
      <c r="O30" s="501"/>
      <c r="P30" s="501"/>
      <c r="Q30" s="502"/>
    </row>
    <row r="31" spans="1:17" s="1" customFormat="1" x14ac:dyDescent="0.3">
      <c r="A31" s="565">
        <v>117</v>
      </c>
      <c r="B31" s="82" t="s">
        <v>157</v>
      </c>
      <c r="C31" s="71"/>
      <c r="D31" s="63"/>
      <c r="E31" s="475">
        <v>120</v>
      </c>
      <c r="F31" s="476">
        <v>3.32</v>
      </c>
      <c r="G31" s="297">
        <v>7.07</v>
      </c>
      <c r="H31" s="477">
        <v>9.02</v>
      </c>
      <c r="I31" s="475">
        <v>101.45</v>
      </c>
      <c r="J31" s="511"/>
      <c r="K31" s="475">
        <v>0.09</v>
      </c>
      <c r="L31" s="513">
        <v>0.09</v>
      </c>
      <c r="M31" s="514">
        <v>33.75</v>
      </c>
      <c r="N31" s="513">
        <v>39.049999999999997</v>
      </c>
      <c r="O31" s="515">
        <v>3.3</v>
      </c>
      <c r="P31" s="515">
        <v>92.703999999999994</v>
      </c>
      <c r="Q31" s="516">
        <v>0.06</v>
      </c>
    </row>
    <row r="32" spans="1:17" s="1" customFormat="1" x14ac:dyDescent="0.3">
      <c r="A32" s="565">
        <v>224</v>
      </c>
      <c r="B32" s="82" t="s">
        <v>146</v>
      </c>
      <c r="C32" s="71"/>
      <c r="D32" s="63"/>
      <c r="E32" s="475">
        <v>45</v>
      </c>
      <c r="F32" s="476">
        <v>2.0499999999999998</v>
      </c>
      <c r="G32" s="297">
        <v>0.41</v>
      </c>
      <c r="H32" s="477">
        <v>12.12</v>
      </c>
      <c r="I32" s="475">
        <v>78</v>
      </c>
      <c r="J32" s="511"/>
      <c r="K32" s="475">
        <v>4.21</v>
      </c>
      <c r="L32" s="513">
        <v>0.18</v>
      </c>
      <c r="M32" s="514">
        <v>35</v>
      </c>
      <c r="N32" s="513">
        <v>24.01</v>
      </c>
      <c r="O32" s="515">
        <v>5.0999999999999996</v>
      </c>
      <c r="P32" s="515">
        <v>56.3</v>
      </c>
      <c r="Q32" s="516">
        <v>0.21</v>
      </c>
    </row>
    <row r="33" spans="1:17" s="1" customFormat="1" x14ac:dyDescent="0.3">
      <c r="A33" s="565">
        <v>263</v>
      </c>
      <c r="B33" s="69" t="s">
        <v>19</v>
      </c>
      <c r="C33" s="71"/>
      <c r="D33" s="63"/>
      <c r="E33" s="475">
        <v>150</v>
      </c>
      <c r="F33" s="476">
        <v>9.4500000000000001E-2</v>
      </c>
      <c r="G33" s="297">
        <v>7.4999999999999997E-2</v>
      </c>
      <c r="H33" s="477">
        <v>8.25</v>
      </c>
      <c r="I33" s="475">
        <v>52.05</v>
      </c>
      <c r="J33" s="511"/>
      <c r="K33" s="475">
        <v>1.37</v>
      </c>
      <c r="L33" s="513">
        <v>1.5E-3</v>
      </c>
      <c r="M33" s="514"/>
      <c r="N33" s="513">
        <v>20.07</v>
      </c>
      <c r="O33" s="515">
        <v>1.8</v>
      </c>
      <c r="P33" s="515">
        <v>4.8</v>
      </c>
      <c r="Q33" s="516">
        <v>0.115</v>
      </c>
    </row>
    <row r="34" spans="1:17" s="966" customFormat="1" ht="19.5" thickBot="1" x14ac:dyDescent="0.35">
      <c r="A34" s="155" t="s">
        <v>69</v>
      </c>
      <c r="B34" s="587" t="s">
        <v>31</v>
      </c>
      <c r="C34" s="589"/>
      <c r="D34" s="73"/>
      <c r="E34" s="482">
        <v>30</v>
      </c>
      <c r="F34" s="479">
        <v>2.37</v>
      </c>
      <c r="G34" s="480">
        <v>0.3</v>
      </c>
      <c r="H34" s="481">
        <v>14.49</v>
      </c>
      <c r="I34" s="482">
        <v>71</v>
      </c>
      <c r="J34" s="511"/>
      <c r="K34" s="598"/>
      <c r="L34" s="483"/>
      <c r="M34" s="484"/>
      <c r="N34" s="485">
        <v>6.9</v>
      </c>
      <c r="O34" s="483">
        <v>9.9</v>
      </c>
      <c r="P34" s="483">
        <v>14.1</v>
      </c>
      <c r="Q34" s="484">
        <v>0.33</v>
      </c>
    </row>
    <row r="35" spans="1:17" s="1" customFormat="1" ht="19.5" thickBot="1" x14ac:dyDescent="0.35">
      <c r="A35" s="565">
        <v>386</v>
      </c>
      <c r="B35" s="567" t="s">
        <v>47</v>
      </c>
      <c r="C35" s="568"/>
      <c r="D35" s="568"/>
      <c r="E35" s="482">
        <v>55</v>
      </c>
      <c r="F35" s="479">
        <v>0.75</v>
      </c>
      <c r="G35" s="480">
        <v>0.25</v>
      </c>
      <c r="H35" s="481">
        <v>10.050000000000001</v>
      </c>
      <c r="I35" s="482">
        <v>47.5</v>
      </c>
      <c r="J35" s="511"/>
      <c r="K35" s="475">
        <v>5</v>
      </c>
      <c r="L35" s="491">
        <v>1.6500000000000001E-2</v>
      </c>
      <c r="M35" s="490"/>
      <c r="N35" s="491">
        <v>8.8000000000000007</v>
      </c>
      <c r="O35" s="492">
        <v>4.95</v>
      </c>
      <c r="P35" s="492">
        <v>6.05</v>
      </c>
      <c r="Q35" s="493">
        <v>1.21</v>
      </c>
    </row>
    <row r="36" spans="1:17" s="1" customFormat="1" ht="19.5" thickBot="1" x14ac:dyDescent="0.35">
      <c r="A36" s="561"/>
      <c r="B36" s="67"/>
      <c r="C36" s="84"/>
      <c r="D36" s="67" t="s">
        <v>12</v>
      </c>
      <c r="E36" s="85">
        <f>E35+E34+E33+E32+E31</f>
        <v>400</v>
      </c>
      <c r="F36" s="530">
        <f>SUM(F31:F35)</f>
        <v>8.5844999999999985</v>
      </c>
      <c r="G36" s="530">
        <f>SUM(G31:G35)</f>
        <v>8.1050000000000004</v>
      </c>
      <c r="H36" s="530">
        <f>SUM(H31:H35)</f>
        <v>53.930000000000007</v>
      </c>
      <c r="I36" s="85">
        <f>SUM(I31:I35)</f>
        <v>350</v>
      </c>
      <c r="J36" s="528">
        <v>0.25</v>
      </c>
      <c r="K36" s="85">
        <f>K35+K33+K32+K31</f>
        <v>10.67</v>
      </c>
      <c r="L36" s="165">
        <f>L31+L32+L33+L34+L35</f>
        <v>0.28800000000000003</v>
      </c>
      <c r="M36" s="497">
        <f t="shared" ref="M36:Q36" si="4">SUM(M30:M35)</f>
        <v>68.75</v>
      </c>
      <c r="N36" s="165">
        <f>N31+N32+N33+N34+N35</f>
        <v>98.83</v>
      </c>
      <c r="O36" s="165">
        <f t="shared" si="4"/>
        <v>25.05</v>
      </c>
      <c r="P36" s="165">
        <f>P31+P32+P33+P34+P35</f>
        <v>173.95400000000001</v>
      </c>
      <c r="Q36" s="64">
        <f t="shared" si="4"/>
        <v>1.925</v>
      </c>
    </row>
    <row r="37" spans="1:17" s="1" customFormat="1" ht="19.5" thickBot="1" x14ac:dyDescent="0.35">
      <c r="A37" s="561"/>
      <c r="B37" s="67"/>
      <c r="C37" s="84"/>
      <c r="D37" s="84"/>
      <c r="E37" s="85"/>
      <c r="F37" s="530"/>
      <c r="G37" s="530"/>
      <c r="H37" s="531"/>
      <c r="I37" s="85"/>
      <c r="J37" s="532"/>
      <c r="K37" s="533"/>
      <c r="L37" s="969"/>
      <c r="M37" s="504"/>
      <c r="N37" s="969"/>
      <c r="O37" s="967"/>
      <c r="P37" s="967"/>
      <c r="Q37" s="968"/>
    </row>
    <row r="38" spans="1:17" s="1" customFormat="1" ht="19.5" thickBot="1" x14ac:dyDescent="0.35">
      <c r="A38" s="8"/>
      <c r="B38" s="538"/>
      <c r="C38" s="562"/>
      <c r="D38" s="495" t="s">
        <v>20</v>
      </c>
      <c r="E38" s="1239">
        <f>E13+E16+E25+E29+E36</f>
        <v>1620</v>
      </c>
      <c r="F38" s="495">
        <f>F13+F16+F25+F29+F36</f>
        <v>41.999499999999998</v>
      </c>
      <c r="G38" s="495">
        <f>G13+G25+G29+G36</f>
        <v>47</v>
      </c>
      <c r="H38" s="1240">
        <f t="shared" ref="H38:Q38" si="5">H13+H16+H25+H29+H36</f>
        <v>203</v>
      </c>
      <c r="I38" s="507">
        <f t="shared" si="5"/>
        <v>1400</v>
      </c>
      <c r="J38" s="666">
        <f t="shared" si="5"/>
        <v>1</v>
      </c>
      <c r="K38" s="507">
        <f>K13+K16+K25+K29+K36</f>
        <v>44.994999999999997</v>
      </c>
      <c r="L38" s="871">
        <f t="shared" si="5"/>
        <v>0.80300000000000005</v>
      </c>
      <c r="M38" s="871">
        <f>M13+M16+M25+M29+M36</f>
        <v>450</v>
      </c>
      <c r="N38" s="871">
        <f>N13+N16+N25+N29+N36</f>
        <v>800.01</v>
      </c>
      <c r="O38" s="1241">
        <f t="shared" si="5"/>
        <v>79.989999999999995</v>
      </c>
      <c r="P38" s="1241">
        <f>P13++P16+P25+P29+P36</f>
        <v>700.00399999999991</v>
      </c>
      <c r="Q38" s="1242">
        <f t="shared" si="5"/>
        <v>9.9960000000000004</v>
      </c>
    </row>
    <row r="39" spans="1:17" s="1" customFormat="1" ht="19.5" thickBot="1" x14ac:dyDescent="0.35">
      <c r="A39" s="12"/>
      <c r="B39" s="568"/>
      <c r="C39" s="568"/>
      <c r="D39" s="157"/>
      <c r="E39" s="535"/>
      <c r="F39" s="157"/>
      <c r="G39" s="157"/>
      <c r="H39" s="158"/>
      <c r="I39" s="158"/>
      <c r="J39" s="175"/>
      <c r="K39" s="158"/>
      <c r="L39" s="158"/>
      <c r="M39" s="158"/>
      <c r="N39" s="158"/>
      <c r="O39" s="158"/>
      <c r="P39" s="158"/>
      <c r="Q39" s="158"/>
    </row>
    <row r="40" spans="1:17" s="1" customFormat="1" ht="19.5" thickBot="1" x14ac:dyDescent="0.35">
      <c r="A40" s="25"/>
      <c r="B40" s="570"/>
      <c r="C40" s="582"/>
      <c r="D40" s="582"/>
      <c r="E40" s="558"/>
      <c r="F40" s="1243"/>
      <c r="G40" s="1243"/>
      <c r="H40" s="1243"/>
      <c r="I40" s="1243"/>
      <c r="J40" s="1243"/>
      <c r="K40" s="1243"/>
      <c r="L40" s="1243"/>
      <c r="M40" s="1243"/>
      <c r="N40" s="1243"/>
      <c r="O40" s="1243"/>
      <c r="P40" s="1243"/>
      <c r="Q40" s="1221"/>
    </row>
    <row r="41" spans="1:17" s="1" customFormat="1" ht="19.5" thickBot="1" x14ac:dyDescent="0.35">
      <c r="A41" s="13"/>
      <c r="B41" s="25"/>
      <c r="C41" s="25"/>
      <c r="D41" s="25"/>
      <c r="E41" s="504"/>
      <c r="F41" s="1222"/>
      <c r="G41" s="1222"/>
      <c r="H41" s="1222"/>
      <c r="I41" s="1222"/>
      <c r="J41" s="1222"/>
      <c r="K41" s="1222"/>
      <c r="L41" s="1222"/>
      <c r="M41" s="1222"/>
      <c r="N41" s="1222"/>
      <c r="O41" s="1222"/>
      <c r="P41" s="1222"/>
      <c r="Q41" s="1222"/>
    </row>
    <row r="42" spans="1:17" s="1" customFormat="1" ht="19.5" thickBot="1" x14ac:dyDescent="0.35">
      <c r="A42" s="8"/>
      <c r="B42" s="11" t="s">
        <v>79</v>
      </c>
      <c r="C42" s="156"/>
      <c r="D42" s="156"/>
      <c r="E42" s="549" t="s">
        <v>4</v>
      </c>
      <c r="F42" s="1223" t="s">
        <v>9</v>
      </c>
      <c r="G42" s="1224"/>
      <c r="H42" s="1225"/>
      <c r="I42" s="1226" t="s">
        <v>10</v>
      </c>
      <c r="J42" s="570"/>
      <c r="K42" s="1223" t="s">
        <v>16</v>
      </c>
      <c r="L42" s="1224"/>
      <c r="M42" s="1225"/>
      <c r="N42" s="1227"/>
      <c r="O42" s="550" t="s">
        <v>70</v>
      </c>
      <c r="P42" s="1228"/>
      <c r="Q42" s="1215"/>
    </row>
    <row r="43" spans="1:17" s="1" customFormat="1" ht="19.5" thickBot="1" x14ac:dyDescent="0.35">
      <c r="A43" s="9"/>
      <c r="B43" s="1226" t="s">
        <v>71</v>
      </c>
      <c r="C43" s="550"/>
      <c r="D43" s="582"/>
      <c r="E43" s="1229" t="s">
        <v>5</v>
      </c>
      <c r="F43" s="1230" t="s">
        <v>6</v>
      </c>
      <c r="G43" s="1226" t="s">
        <v>7</v>
      </c>
      <c r="H43" s="570" t="s">
        <v>8</v>
      </c>
      <c r="I43" s="1229" t="s">
        <v>11</v>
      </c>
      <c r="J43" s="1231"/>
      <c r="K43" s="1229" t="s">
        <v>17</v>
      </c>
      <c r="L43" s="1235" t="s">
        <v>63</v>
      </c>
      <c r="M43" s="1244" t="s">
        <v>64</v>
      </c>
      <c r="N43" s="1234" t="s">
        <v>65</v>
      </c>
      <c r="O43" s="1235" t="s">
        <v>67</v>
      </c>
      <c r="P43" s="1236" t="s">
        <v>66</v>
      </c>
      <c r="Q43" s="1216" t="s">
        <v>68</v>
      </c>
    </row>
    <row r="44" spans="1:17" s="1" customFormat="1" ht="19.5" thickBot="1" x14ac:dyDescent="0.35">
      <c r="A44" s="8"/>
      <c r="B44" s="1226" t="s">
        <v>2</v>
      </c>
      <c r="C44" s="570"/>
      <c r="D44" s="582"/>
      <c r="E44" s="539"/>
      <c r="F44" s="1243"/>
      <c r="G44" s="1243"/>
      <c r="H44" s="1243"/>
      <c r="I44" s="1245"/>
      <c r="J44" s="542"/>
      <c r="K44" s="1245"/>
      <c r="L44" s="501"/>
      <c r="M44" s="502"/>
      <c r="N44" s="499"/>
      <c r="O44" s="501"/>
      <c r="P44" s="501"/>
      <c r="Q44" s="502"/>
    </row>
    <row r="45" spans="1:17" s="1" customFormat="1" x14ac:dyDescent="0.3">
      <c r="A45" s="563"/>
      <c r="B45" s="69" t="s">
        <v>138</v>
      </c>
      <c r="C45" s="70"/>
      <c r="D45" s="71"/>
      <c r="E45" s="475">
        <v>160</v>
      </c>
      <c r="F45" s="476">
        <v>7.27</v>
      </c>
      <c r="G45" s="297">
        <v>8.15</v>
      </c>
      <c r="H45" s="477">
        <v>29.97</v>
      </c>
      <c r="I45" s="475">
        <v>144.07</v>
      </c>
      <c r="J45" s="572"/>
      <c r="K45" s="573">
        <v>0.09</v>
      </c>
      <c r="L45" s="969">
        <v>6.9000000000000006E-2</v>
      </c>
      <c r="M45" s="1238">
        <v>97</v>
      </c>
      <c r="N45" s="969">
        <v>148.80000000000001</v>
      </c>
      <c r="O45" s="967">
        <v>14.99</v>
      </c>
      <c r="P45" s="967">
        <v>92.9</v>
      </c>
      <c r="Q45" s="968">
        <v>0.95</v>
      </c>
    </row>
    <row r="46" spans="1:17" s="1" customFormat="1" x14ac:dyDescent="0.3">
      <c r="A46" s="563"/>
      <c r="B46" s="69" t="s">
        <v>35</v>
      </c>
      <c r="C46" s="71"/>
      <c r="D46" s="73"/>
      <c r="E46" s="574">
        <v>200</v>
      </c>
      <c r="F46" s="479">
        <v>2.88</v>
      </c>
      <c r="G46" s="480">
        <v>3.54</v>
      </c>
      <c r="H46" s="481">
        <v>17.5</v>
      </c>
      <c r="I46" s="482">
        <v>124.6</v>
      </c>
      <c r="J46" s="572"/>
      <c r="K46" s="573">
        <v>1.4990000000000001</v>
      </c>
      <c r="L46" s="969">
        <v>0.02</v>
      </c>
      <c r="M46" s="1238">
        <v>7</v>
      </c>
      <c r="N46" s="969">
        <v>95.5</v>
      </c>
      <c r="O46" s="967">
        <v>9.5</v>
      </c>
      <c r="P46" s="967">
        <v>64.099999999999994</v>
      </c>
      <c r="Q46" s="968">
        <v>0.06</v>
      </c>
    </row>
    <row r="47" spans="1:17" s="966" customFormat="1" x14ac:dyDescent="0.3">
      <c r="A47" s="575"/>
      <c r="B47" s="576" t="s">
        <v>46</v>
      </c>
      <c r="C47" s="63"/>
      <c r="D47" s="63"/>
      <c r="E47" s="486" t="s">
        <v>50</v>
      </c>
      <c r="F47" s="476">
        <v>3.3</v>
      </c>
      <c r="G47" s="297">
        <v>4.3600000000000003</v>
      </c>
      <c r="H47" s="477">
        <v>9.6999999999999993</v>
      </c>
      <c r="I47" s="475">
        <v>106.37</v>
      </c>
      <c r="J47" s="478"/>
      <c r="K47" s="475">
        <v>4.5999999999999999E-2</v>
      </c>
      <c r="L47" s="487">
        <v>3.5000000000000003E-2</v>
      </c>
      <c r="M47" s="488">
        <v>29.5</v>
      </c>
      <c r="N47" s="489">
        <v>23.1</v>
      </c>
      <c r="O47" s="487">
        <v>0.875</v>
      </c>
      <c r="P47" s="487">
        <v>35.5</v>
      </c>
      <c r="Q47" s="488">
        <v>0.88</v>
      </c>
    </row>
    <row r="48" spans="1:17" s="1" customFormat="1" ht="19.5" thickBot="1" x14ac:dyDescent="0.35">
      <c r="A48" s="563"/>
      <c r="B48" s="69"/>
      <c r="C48" s="71"/>
      <c r="D48" s="73"/>
      <c r="E48" s="482"/>
      <c r="F48" s="479"/>
      <c r="G48" s="480"/>
      <c r="H48" s="481"/>
      <c r="I48" s="482"/>
      <c r="J48" s="572"/>
      <c r="K48" s="573"/>
      <c r="L48" s="491"/>
      <c r="M48" s="490"/>
      <c r="N48" s="491"/>
      <c r="O48" s="492"/>
      <c r="P48" s="492"/>
      <c r="Q48" s="493"/>
    </row>
    <row r="49" spans="1:17" s="1" customFormat="1" ht="19.5" thickBot="1" x14ac:dyDescent="0.35">
      <c r="A49" s="564"/>
      <c r="B49" s="538"/>
      <c r="C49" s="562"/>
      <c r="D49" s="562" t="s">
        <v>12</v>
      </c>
      <c r="E49" s="577">
        <f>E47+E46+E45</f>
        <v>400</v>
      </c>
      <c r="F49" s="578">
        <f>F48+F47+F46+F45</f>
        <v>13.45</v>
      </c>
      <c r="G49" s="579">
        <f>G48+G47+G46+G45</f>
        <v>16.05</v>
      </c>
      <c r="H49" s="580">
        <f>H45+H46+H47</f>
        <v>57.17</v>
      </c>
      <c r="I49" s="577">
        <f>I45+I46+I47</f>
        <v>375.03999999999996</v>
      </c>
      <c r="J49" s="1018">
        <v>0.2</v>
      </c>
      <c r="K49" s="581">
        <f>K48+K47+K46+K45</f>
        <v>1.6350000000000002</v>
      </c>
      <c r="L49" s="165">
        <f t="shared" ref="L49:M49" si="6">L47+L46+L45</f>
        <v>0.12400000000000001</v>
      </c>
      <c r="M49" s="497">
        <f t="shared" si="6"/>
        <v>133.5</v>
      </c>
      <c r="N49" s="165">
        <f>N45+N46+N47</f>
        <v>267.40000000000003</v>
      </c>
      <c r="O49" s="165">
        <f t="shared" ref="O49" si="7">O47+O46+O45</f>
        <v>25.365000000000002</v>
      </c>
      <c r="P49" s="165">
        <f>P45+P46+P47</f>
        <v>192.5</v>
      </c>
      <c r="Q49" s="64">
        <f t="shared" ref="Q49" si="8">Q47+Q46+Q45</f>
        <v>1.89</v>
      </c>
    </row>
    <row r="50" spans="1:17" s="1" customFormat="1" ht="19.5" thickBot="1" x14ac:dyDescent="0.35">
      <c r="A50" s="567"/>
      <c r="B50" s="1237" t="s">
        <v>22</v>
      </c>
      <c r="C50" s="562"/>
      <c r="D50" s="562"/>
      <c r="E50" s="539"/>
      <c r="F50" s="540"/>
      <c r="G50" s="501"/>
      <c r="H50" s="541"/>
      <c r="I50" s="539"/>
      <c r="J50" s="542"/>
      <c r="K50" s="539"/>
      <c r="L50" s="501"/>
      <c r="M50" s="502"/>
      <c r="N50" s="499"/>
      <c r="O50" s="501"/>
      <c r="P50" s="501"/>
      <c r="Q50" s="502"/>
    </row>
    <row r="51" spans="1:17" s="1" customFormat="1" ht="19.5" thickBot="1" x14ac:dyDescent="0.35">
      <c r="A51" s="575"/>
      <c r="B51" s="567" t="s">
        <v>24</v>
      </c>
      <c r="C51" s="568"/>
      <c r="D51" s="568"/>
      <c r="E51" s="543">
        <v>130</v>
      </c>
      <c r="F51" s="544">
        <v>0.18</v>
      </c>
      <c r="G51" s="545"/>
      <c r="H51" s="544">
        <v>14.82</v>
      </c>
      <c r="I51" s="546">
        <v>90</v>
      </c>
      <c r="J51" s="547"/>
      <c r="K51" s="548">
        <v>2.6</v>
      </c>
      <c r="L51" s="967">
        <v>0.04</v>
      </c>
      <c r="M51" s="968"/>
      <c r="N51" s="969">
        <v>40</v>
      </c>
      <c r="O51" s="967">
        <v>5</v>
      </c>
      <c r="P51" s="967">
        <v>20</v>
      </c>
      <c r="Q51" s="968">
        <v>0.25</v>
      </c>
    </row>
    <row r="52" spans="1:17" s="1" customFormat="1" ht="19.5" thickBot="1" x14ac:dyDescent="0.35">
      <c r="A52" s="567"/>
      <c r="B52" s="538"/>
      <c r="C52" s="562"/>
      <c r="D52" s="562" t="s">
        <v>12</v>
      </c>
      <c r="E52" s="549">
        <v>130</v>
      </c>
      <c r="F52" s="550">
        <f>F51</f>
        <v>0.18</v>
      </c>
      <c r="G52" s="550"/>
      <c r="H52" s="550">
        <f>H51</f>
        <v>14.82</v>
      </c>
      <c r="I52" s="551">
        <f>I51</f>
        <v>90</v>
      </c>
      <c r="J52" s="552">
        <v>0.05</v>
      </c>
      <c r="K52" s="551">
        <f>K51</f>
        <v>2.6</v>
      </c>
      <c r="L52" s="508">
        <f t="shared" ref="L52:Q52" si="9">L51</f>
        <v>0.04</v>
      </c>
      <c r="M52" s="508">
        <f t="shared" si="9"/>
        <v>0</v>
      </c>
      <c r="N52" s="508">
        <f t="shared" si="9"/>
        <v>40</v>
      </c>
      <c r="O52" s="508">
        <f t="shared" si="9"/>
        <v>5</v>
      </c>
      <c r="P52" s="508">
        <f t="shared" si="9"/>
        <v>20</v>
      </c>
      <c r="Q52" s="507">
        <f t="shared" si="9"/>
        <v>0.25</v>
      </c>
    </row>
    <row r="53" spans="1:17" s="1" customFormat="1" ht="19.5" thickBot="1" x14ac:dyDescent="0.35">
      <c r="A53" s="584"/>
      <c r="B53" s="1237" t="s">
        <v>0</v>
      </c>
      <c r="C53" s="538"/>
      <c r="D53" s="562"/>
      <c r="E53" s="539"/>
      <c r="F53" s="540"/>
      <c r="G53" s="501"/>
      <c r="H53" s="541"/>
      <c r="I53" s="539"/>
      <c r="J53" s="553"/>
      <c r="K53" s="539"/>
      <c r="L53" s="499"/>
      <c r="M53" s="500"/>
      <c r="N53" s="499"/>
      <c r="O53" s="501"/>
      <c r="P53" s="501"/>
      <c r="Q53" s="502"/>
    </row>
    <row r="54" spans="1:17" s="1" customFormat="1" ht="19.5" thickBot="1" x14ac:dyDescent="0.35">
      <c r="A54" s="565"/>
      <c r="B54" s="566" t="s">
        <v>152</v>
      </c>
      <c r="C54" s="567"/>
      <c r="D54" s="568"/>
      <c r="E54" s="475">
        <v>50</v>
      </c>
      <c r="F54" s="476">
        <v>0.41</v>
      </c>
      <c r="G54" s="297">
        <v>2.5499999999999998</v>
      </c>
      <c r="H54" s="477">
        <v>4.38</v>
      </c>
      <c r="I54" s="475">
        <v>43.66</v>
      </c>
      <c r="J54" s="585"/>
      <c r="K54" s="573">
        <v>4.3499999999999996</v>
      </c>
      <c r="L54" s="513">
        <v>0.01</v>
      </c>
      <c r="M54" s="514"/>
      <c r="N54" s="513">
        <v>11.98</v>
      </c>
      <c r="O54" s="515">
        <v>5.6</v>
      </c>
      <c r="P54" s="515">
        <v>15.48</v>
      </c>
      <c r="Q54" s="516">
        <v>0.18</v>
      </c>
    </row>
    <row r="55" spans="1:17" s="1" customFormat="1" x14ac:dyDescent="0.3">
      <c r="A55" s="563"/>
      <c r="B55" s="69" t="s">
        <v>153</v>
      </c>
      <c r="C55" s="70"/>
      <c r="D55" s="71"/>
      <c r="E55" s="475">
        <v>180</v>
      </c>
      <c r="F55" s="476">
        <v>4.08</v>
      </c>
      <c r="G55" s="297">
        <v>5.34</v>
      </c>
      <c r="H55" s="477">
        <v>12.64</v>
      </c>
      <c r="I55" s="475">
        <v>123.96</v>
      </c>
      <c r="J55" s="585"/>
      <c r="K55" s="573">
        <v>4.88</v>
      </c>
      <c r="L55" s="489">
        <v>8.3000000000000004E-2</v>
      </c>
      <c r="M55" s="517">
        <v>48.5</v>
      </c>
      <c r="N55" s="489">
        <v>116.5</v>
      </c>
      <c r="O55" s="487">
        <v>24.68</v>
      </c>
      <c r="P55" s="487">
        <v>64.989999999999995</v>
      </c>
      <c r="Q55" s="488">
        <v>0.48</v>
      </c>
    </row>
    <row r="56" spans="1:17" x14ac:dyDescent="0.3">
      <c r="A56" s="563"/>
      <c r="B56" s="69" t="s">
        <v>154</v>
      </c>
      <c r="C56" s="70"/>
      <c r="D56" s="71"/>
      <c r="E56" s="475">
        <v>70</v>
      </c>
      <c r="F56" s="476">
        <v>6.97</v>
      </c>
      <c r="G56" s="297">
        <v>7.9</v>
      </c>
      <c r="H56" s="477">
        <v>10.183</v>
      </c>
      <c r="I56" s="475">
        <v>128.80000000000001</v>
      </c>
      <c r="J56" s="585"/>
      <c r="K56" s="573"/>
      <c r="L56" s="489">
        <v>5.0099999999999999E-2</v>
      </c>
      <c r="M56" s="517">
        <v>100.75</v>
      </c>
      <c r="N56" s="489">
        <v>111.9</v>
      </c>
      <c r="O56" s="487">
        <v>33.299999999999997</v>
      </c>
      <c r="P56" s="487">
        <v>85.14</v>
      </c>
      <c r="Q56" s="488">
        <v>0.77</v>
      </c>
    </row>
    <row r="57" spans="1:17" s="59" customFormat="1" x14ac:dyDescent="0.3">
      <c r="A57" s="563"/>
      <c r="B57" s="69" t="s">
        <v>155</v>
      </c>
      <c r="C57" s="70"/>
      <c r="D57" s="71"/>
      <c r="E57" s="482">
        <v>130</v>
      </c>
      <c r="F57" s="479">
        <v>2.84</v>
      </c>
      <c r="G57" s="480">
        <v>7.03</v>
      </c>
      <c r="H57" s="481">
        <v>16.32</v>
      </c>
      <c r="I57" s="482">
        <v>101.9</v>
      </c>
      <c r="J57" s="585"/>
      <c r="K57" s="573">
        <v>1.41</v>
      </c>
      <c r="L57" s="489">
        <v>9.7000000000000003E-2</v>
      </c>
      <c r="M57" s="517">
        <v>81</v>
      </c>
      <c r="N57" s="489">
        <v>96.68</v>
      </c>
      <c r="O57" s="487">
        <v>12.16</v>
      </c>
      <c r="P57" s="487">
        <v>64.91</v>
      </c>
      <c r="Q57" s="488">
        <v>0.88100000000000001</v>
      </c>
    </row>
    <row r="58" spans="1:17" x14ac:dyDescent="0.3">
      <c r="A58" s="563"/>
      <c r="B58" s="69" t="s">
        <v>25</v>
      </c>
      <c r="C58" s="71"/>
      <c r="D58" s="63"/>
      <c r="E58" s="482">
        <v>180</v>
      </c>
      <c r="F58" s="479">
        <v>0.61</v>
      </c>
      <c r="G58" s="480">
        <v>0.25</v>
      </c>
      <c r="H58" s="481">
        <v>18.07</v>
      </c>
      <c r="I58" s="482">
        <v>73.2</v>
      </c>
      <c r="J58" s="585"/>
      <c r="K58" s="586">
        <v>20.34</v>
      </c>
      <c r="L58" s="489">
        <v>0.01</v>
      </c>
      <c r="M58" s="517"/>
      <c r="N58" s="489">
        <v>16</v>
      </c>
      <c r="O58" s="487">
        <v>2.6</v>
      </c>
      <c r="P58" s="487">
        <v>2.6</v>
      </c>
      <c r="Q58" s="488">
        <v>0.47</v>
      </c>
    </row>
    <row r="59" spans="1:17" s="62" customFormat="1" ht="19.5" thickBot="1" x14ac:dyDescent="0.35">
      <c r="A59" s="563"/>
      <c r="B59" s="587" t="s">
        <v>18</v>
      </c>
      <c r="C59" s="588"/>
      <c r="D59" s="73"/>
      <c r="E59" s="482">
        <v>50</v>
      </c>
      <c r="F59" s="479">
        <v>2.4700000000000002</v>
      </c>
      <c r="G59" s="480">
        <v>0.45</v>
      </c>
      <c r="H59" s="481">
        <v>12.52</v>
      </c>
      <c r="I59" s="482">
        <v>65</v>
      </c>
      <c r="J59" s="511"/>
      <c r="K59" s="482"/>
      <c r="L59" s="487">
        <v>0.03</v>
      </c>
      <c r="M59" s="488"/>
      <c r="N59" s="489">
        <v>11.5</v>
      </c>
      <c r="O59" s="487">
        <v>5.4</v>
      </c>
      <c r="P59" s="487">
        <v>53</v>
      </c>
      <c r="Q59" s="488">
        <v>1.55</v>
      </c>
    </row>
    <row r="60" spans="1:17" s="62" customFormat="1" ht="19.5" thickBot="1" x14ac:dyDescent="0.35">
      <c r="A60" s="563"/>
      <c r="B60" s="587" t="s">
        <v>31</v>
      </c>
      <c r="C60" s="589"/>
      <c r="D60" s="73"/>
      <c r="E60" s="66">
        <v>50</v>
      </c>
      <c r="F60" s="498">
        <v>3.95</v>
      </c>
      <c r="G60" s="498">
        <v>0.5</v>
      </c>
      <c r="H60" s="498">
        <v>19.32</v>
      </c>
      <c r="I60" s="66">
        <v>93.52</v>
      </c>
      <c r="J60" s="496"/>
      <c r="K60" s="64"/>
      <c r="L60" s="483"/>
      <c r="M60" s="484"/>
      <c r="N60" s="485">
        <v>6.9</v>
      </c>
      <c r="O60" s="483">
        <v>7.6</v>
      </c>
      <c r="P60" s="483">
        <v>14.1</v>
      </c>
      <c r="Q60" s="484">
        <v>0.33</v>
      </c>
    </row>
    <row r="61" spans="1:17" ht="19.5" thickBot="1" x14ac:dyDescent="0.35">
      <c r="A61" s="565"/>
      <c r="B61" s="538"/>
      <c r="C61" s="562"/>
      <c r="D61" s="562" t="s">
        <v>12</v>
      </c>
      <c r="E61" s="66">
        <f>E60+E59+E58+E57+E56+E55+E54</f>
        <v>710</v>
      </c>
      <c r="F61" s="497">
        <f>SUM(F54:F60)</f>
        <v>21.33</v>
      </c>
      <c r="G61" s="536">
        <f>SUM(G54:G60)</f>
        <v>24.02</v>
      </c>
      <c r="H61" s="537">
        <f>SUM(H54:H60)</f>
        <v>93.432999999999993</v>
      </c>
      <c r="I61" s="64">
        <f>SUM(I54:I60)</f>
        <v>630.04</v>
      </c>
      <c r="J61" s="1019">
        <v>0.35</v>
      </c>
      <c r="K61" s="557">
        <f>K58+K57+K55+K54</f>
        <v>30.979999999999997</v>
      </c>
      <c r="L61" s="165">
        <f t="shared" ref="L61:M61" si="10">SUM(L55:L60)</f>
        <v>0.27010000000000001</v>
      </c>
      <c r="M61" s="497">
        <f t="shared" si="10"/>
        <v>230.25</v>
      </c>
      <c r="N61" s="165">
        <f>N54+N55+N56+N57+N58+N59+N60</f>
        <v>371.46</v>
      </c>
      <c r="O61" s="165">
        <f>O54+O55+O56+O57+O58+O59+O60</f>
        <v>91.339999999999989</v>
      </c>
      <c r="P61" s="165">
        <f>P54+P55+P56+P57+P58+P59+P60</f>
        <v>300.22000000000003</v>
      </c>
      <c r="Q61" s="64">
        <f t="shared" ref="Q61" si="11">SUM(Q55:Q60)</f>
        <v>4.4809999999999999</v>
      </c>
    </row>
    <row r="62" spans="1:17" ht="19.5" thickBot="1" x14ac:dyDescent="0.35">
      <c r="A62" s="590"/>
      <c r="B62" s="1237" t="s">
        <v>1</v>
      </c>
      <c r="C62" s="538"/>
      <c r="D62" s="562"/>
      <c r="E62" s="539"/>
      <c r="F62" s="540"/>
      <c r="G62" s="501"/>
      <c r="H62" s="541"/>
      <c r="I62" s="539"/>
      <c r="J62" s="553"/>
      <c r="K62" s="539"/>
      <c r="L62" s="501"/>
      <c r="M62" s="502"/>
      <c r="N62" s="499"/>
      <c r="O62" s="501"/>
      <c r="P62" s="501"/>
      <c r="Q62" s="502"/>
    </row>
    <row r="63" spans="1:17" s="62" customFormat="1" x14ac:dyDescent="0.3">
      <c r="A63" s="563"/>
      <c r="B63" s="82" t="s">
        <v>54</v>
      </c>
      <c r="C63" s="71"/>
      <c r="D63" s="63"/>
      <c r="E63" s="475">
        <v>50</v>
      </c>
      <c r="F63" s="476">
        <v>3.23</v>
      </c>
      <c r="G63" s="297">
        <v>4.0999999999999996</v>
      </c>
      <c r="H63" s="477">
        <v>17.39</v>
      </c>
      <c r="I63" s="475">
        <v>125</v>
      </c>
      <c r="J63" s="511"/>
      <c r="K63" s="475">
        <v>0.01</v>
      </c>
      <c r="L63" s="487">
        <v>0.06</v>
      </c>
      <c r="M63" s="488">
        <v>35.5</v>
      </c>
      <c r="N63" s="489">
        <v>8.5500000000000007</v>
      </c>
      <c r="O63" s="487">
        <v>1.103</v>
      </c>
      <c r="P63" s="487">
        <v>12.35</v>
      </c>
      <c r="Q63" s="488">
        <v>0.91</v>
      </c>
    </row>
    <row r="64" spans="1:17" s="62" customFormat="1" ht="19.5" thickBot="1" x14ac:dyDescent="0.35">
      <c r="A64" s="563"/>
      <c r="B64" s="69" t="s">
        <v>156</v>
      </c>
      <c r="C64" s="71"/>
      <c r="D64" s="63"/>
      <c r="E64" s="482">
        <v>200</v>
      </c>
      <c r="F64" s="520">
        <v>6.1059999999999999</v>
      </c>
      <c r="G64" s="521">
        <v>5.44</v>
      </c>
      <c r="H64" s="522">
        <v>10.1</v>
      </c>
      <c r="I64" s="482">
        <v>144.97999999999999</v>
      </c>
      <c r="J64" s="523"/>
      <c r="K64" s="512">
        <v>2.73</v>
      </c>
      <c r="L64" s="487">
        <v>0.06</v>
      </c>
      <c r="M64" s="488">
        <v>32</v>
      </c>
      <c r="N64" s="489">
        <v>111.45</v>
      </c>
      <c r="O64" s="487">
        <v>10.9</v>
      </c>
      <c r="P64" s="487">
        <v>92.65</v>
      </c>
      <c r="Q64" s="488">
        <v>0.59</v>
      </c>
    </row>
    <row r="65" spans="1:19" ht="19.5" thickBot="1" x14ac:dyDescent="0.35">
      <c r="A65" s="565"/>
      <c r="B65" s="67"/>
      <c r="C65" s="84"/>
      <c r="D65" s="67" t="s">
        <v>12</v>
      </c>
      <c r="E65" s="85">
        <f>E64+E63</f>
        <v>250</v>
      </c>
      <c r="F65" s="506">
        <f>F64+F63</f>
        <v>9.3360000000000003</v>
      </c>
      <c r="G65" s="506">
        <f>G63+G64</f>
        <v>9.5399999999999991</v>
      </c>
      <c r="H65" s="527">
        <f>H63+H64</f>
        <v>27.490000000000002</v>
      </c>
      <c r="I65" s="85">
        <f>I63+I64</f>
        <v>269.98</v>
      </c>
      <c r="J65" s="528">
        <v>0.15</v>
      </c>
      <c r="K65" s="557">
        <f>K64+K63</f>
        <v>2.7399999999999998</v>
      </c>
      <c r="L65" s="180">
        <f t="shared" ref="L65:O65" si="12">SUM(L63:L64)</f>
        <v>0.12</v>
      </c>
      <c r="M65" s="529">
        <f t="shared" si="12"/>
        <v>67.5</v>
      </c>
      <c r="N65" s="180">
        <f t="shared" si="12"/>
        <v>120</v>
      </c>
      <c r="O65" s="180">
        <f t="shared" si="12"/>
        <v>12.003</v>
      </c>
      <c r="P65" s="180">
        <f>P63+P64</f>
        <v>105</v>
      </c>
      <c r="Q65" s="181">
        <f t="shared" ref="Q65" si="13">SUM(Q63:Q64)</f>
        <v>1.5</v>
      </c>
    </row>
    <row r="66" spans="1:19" ht="19.5" thickBot="1" x14ac:dyDescent="0.35">
      <c r="A66" s="155"/>
      <c r="B66" s="1237" t="s">
        <v>26</v>
      </c>
      <c r="C66" s="538"/>
      <c r="D66" s="562"/>
      <c r="E66" s="539"/>
      <c r="F66" s="558"/>
      <c r="G66" s="558"/>
      <c r="H66" s="558"/>
      <c r="I66" s="539"/>
      <c r="J66" s="553"/>
      <c r="K66" s="539"/>
      <c r="L66" s="501"/>
      <c r="M66" s="502"/>
      <c r="N66" s="499"/>
      <c r="O66" s="501"/>
      <c r="P66" s="501"/>
      <c r="Q66" s="502"/>
    </row>
    <row r="67" spans="1:19" x14ac:dyDescent="0.3">
      <c r="A67" s="565"/>
      <c r="B67" s="82" t="s">
        <v>157</v>
      </c>
      <c r="C67" s="71"/>
      <c r="D67" s="63"/>
      <c r="E67" s="475">
        <v>70</v>
      </c>
      <c r="F67" s="476">
        <v>3.87</v>
      </c>
      <c r="G67" s="297">
        <v>9.0399999999999991</v>
      </c>
      <c r="H67" s="477">
        <v>14.52</v>
      </c>
      <c r="I67" s="475">
        <v>110.31</v>
      </c>
      <c r="J67" s="511"/>
      <c r="K67" s="475">
        <v>0.105</v>
      </c>
      <c r="L67" s="513">
        <v>0.13</v>
      </c>
      <c r="M67" s="514">
        <v>33.75</v>
      </c>
      <c r="N67" s="513">
        <v>40.049999999999997</v>
      </c>
      <c r="O67" s="515">
        <v>23.9</v>
      </c>
      <c r="P67" s="515">
        <v>96.07</v>
      </c>
      <c r="Q67" s="516">
        <v>0.06</v>
      </c>
    </row>
    <row r="68" spans="1:19" x14ac:dyDescent="0.3">
      <c r="A68" s="565"/>
      <c r="B68" s="82" t="s">
        <v>146</v>
      </c>
      <c r="C68" s="71"/>
      <c r="D68" s="63"/>
      <c r="E68" s="475">
        <v>110</v>
      </c>
      <c r="F68" s="476">
        <v>2.5009999999999999</v>
      </c>
      <c r="G68" s="297">
        <v>0.50700000000000001</v>
      </c>
      <c r="H68" s="477">
        <v>15.12</v>
      </c>
      <c r="I68" s="475">
        <v>85.17</v>
      </c>
      <c r="J68" s="585"/>
      <c r="K68" s="573">
        <v>4.9000000000000004</v>
      </c>
      <c r="L68" s="513">
        <v>0.2</v>
      </c>
      <c r="M68" s="514">
        <v>35</v>
      </c>
      <c r="N68" s="513">
        <v>25.32</v>
      </c>
      <c r="O68" s="515">
        <v>15.51</v>
      </c>
      <c r="P68" s="515">
        <v>61.26</v>
      </c>
      <c r="Q68" s="516">
        <v>0.21</v>
      </c>
    </row>
    <row r="69" spans="1:19" s="62" customFormat="1" x14ac:dyDescent="0.3">
      <c r="A69" s="565"/>
      <c r="B69" s="69" t="s">
        <v>19</v>
      </c>
      <c r="C69" s="71"/>
      <c r="D69" s="63"/>
      <c r="E69" s="475">
        <v>180</v>
      </c>
      <c r="F69" s="476">
        <v>0.113</v>
      </c>
      <c r="G69" s="297">
        <v>0.09</v>
      </c>
      <c r="H69" s="477">
        <v>12.93</v>
      </c>
      <c r="I69" s="475">
        <v>72.459999999999994</v>
      </c>
      <c r="J69" s="585"/>
      <c r="K69" s="591">
        <v>1.64</v>
      </c>
      <c r="L69" s="513">
        <v>1.5E-3</v>
      </c>
      <c r="M69" s="514"/>
      <c r="N69" s="513">
        <v>20.07</v>
      </c>
      <c r="O69" s="515">
        <v>12.03</v>
      </c>
      <c r="P69" s="515">
        <v>4.8</v>
      </c>
      <c r="Q69" s="516">
        <v>0.115</v>
      </c>
    </row>
    <row r="70" spans="1:19" s="62" customFormat="1" ht="19.5" thickBot="1" x14ac:dyDescent="0.35">
      <c r="A70" s="575"/>
      <c r="B70" s="587" t="s">
        <v>31</v>
      </c>
      <c r="C70" s="589"/>
      <c r="D70" s="73"/>
      <c r="E70" s="592">
        <v>30</v>
      </c>
      <c r="F70" s="479">
        <v>2.37</v>
      </c>
      <c r="G70" s="480">
        <v>0.3</v>
      </c>
      <c r="H70" s="481">
        <v>14.49</v>
      </c>
      <c r="I70" s="482">
        <v>71</v>
      </c>
      <c r="J70" s="511"/>
      <c r="K70" s="482"/>
      <c r="L70" s="483"/>
      <c r="M70" s="484"/>
      <c r="N70" s="485">
        <v>6.9</v>
      </c>
      <c r="O70" s="483">
        <v>9.9</v>
      </c>
      <c r="P70" s="483">
        <v>14.1</v>
      </c>
      <c r="Q70" s="484">
        <v>0.33</v>
      </c>
    </row>
    <row r="71" spans="1:19" ht="19.5" thickBot="1" x14ac:dyDescent="0.35">
      <c r="A71" s="565"/>
      <c r="B71" s="567" t="s">
        <v>47</v>
      </c>
      <c r="C71" s="568"/>
      <c r="D71" s="568"/>
      <c r="E71" s="482">
        <v>80</v>
      </c>
      <c r="F71" s="479">
        <v>0.85</v>
      </c>
      <c r="G71" s="480">
        <v>0.45</v>
      </c>
      <c r="H71" s="481">
        <v>11.05</v>
      </c>
      <c r="I71" s="482">
        <v>96</v>
      </c>
      <c r="J71" s="511"/>
      <c r="K71" s="475">
        <v>5.4</v>
      </c>
      <c r="L71" s="491">
        <v>1.6500000000000001E-2</v>
      </c>
      <c r="M71" s="490"/>
      <c r="N71" s="491">
        <v>8.8000000000000007</v>
      </c>
      <c r="O71" s="492">
        <v>4.95</v>
      </c>
      <c r="P71" s="492">
        <v>6.05</v>
      </c>
      <c r="Q71" s="493">
        <v>1.21</v>
      </c>
      <c r="S71" s="902"/>
    </row>
    <row r="72" spans="1:19" ht="19.5" thickBot="1" x14ac:dyDescent="0.35">
      <c r="A72" s="561"/>
      <c r="B72" s="67"/>
      <c r="C72" s="84"/>
      <c r="D72" s="67" t="s">
        <v>12</v>
      </c>
      <c r="E72" s="85">
        <f>E67+E68+E69+E70+E71</f>
        <v>470</v>
      </c>
      <c r="F72" s="578">
        <f>F67+F68+F69+F70+F71</f>
        <v>9.7040000000000006</v>
      </c>
      <c r="G72" s="579">
        <f>G67+G68+G69+G70+G71</f>
        <v>10.386999999999999</v>
      </c>
      <c r="H72" s="580">
        <f>H67+H68+H69+H70+H71</f>
        <v>68.11</v>
      </c>
      <c r="I72" s="577">
        <f>I67+I68+I69+I70+I71</f>
        <v>434.94</v>
      </c>
      <c r="J72" s="528">
        <v>0.25</v>
      </c>
      <c r="K72" s="593">
        <f>K71+K69+K68+K67</f>
        <v>12.045000000000002</v>
      </c>
      <c r="L72" s="165">
        <f>L67+L68+L69+L70+L71</f>
        <v>0.34800000000000003</v>
      </c>
      <c r="M72" s="497">
        <f t="shared" ref="M72" si="14">SUM(M66:M71)</f>
        <v>68.75</v>
      </c>
      <c r="N72" s="165">
        <f>N67+N68+N69+N70+N71</f>
        <v>101.14</v>
      </c>
      <c r="O72" s="165">
        <f t="shared" ref="O72" si="15">SUM(O66:O71)</f>
        <v>66.289999999999992</v>
      </c>
      <c r="P72" s="165">
        <f>P67+P68+P69+P70+P71</f>
        <v>182.28</v>
      </c>
      <c r="Q72" s="64">
        <f t="shared" ref="Q72" si="16">SUM(Q66:Q71)</f>
        <v>1.925</v>
      </c>
    </row>
    <row r="73" spans="1:19" ht="19.5" thickBot="1" x14ac:dyDescent="0.35">
      <c r="A73" s="567"/>
      <c r="B73" s="11"/>
      <c r="C73" s="156"/>
      <c r="D73" s="582"/>
      <c r="E73" s="549"/>
      <c r="F73" s="550"/>
      <c r="G73" s="550"/>
      <c r="H73" s="550"/>
      <c r="I73" s="549"/>
      <c r="J73" s="552"/>
      <c r="K73" s="559"/>
      <c r="L73" s="510"/>
      <c r="M73" s="510"/>
      <c r="N73" s="510"/>
      <c r="O73" s="510"/>
      <c r="P73" s="510"/>
      <c r="Q73" s="64"/>
    </row>
    <row r="74" spans="1:19" ht="19.5" thickBot="1" x14ac:dyDescent="0.35">
      <c r="B74" s="67"/>
      <c r="C74" s="84"/>
      <c r="D74" s="530" t="s">
        <v>20</v>
      </c>
      <c r="E74" s="618">
        <f>E72+E65+E61+E52+E49</f>
        <v>1960</v>
      </c>
      <c r="F74" s="1246">
        <f>F72+F65+F61+F52+F49</f>
        <v>54</v>
      </c>
      <c r="G74" s="1246">
        <f>G72+G65+G61+G52+G49</f>
        <v>59.997</v>
      </c>
      <c r="H74" s="1246">
        <f>H49+H52+H61+H65+H72</f>
        <v>261.02300000000002</v>
      </c>
      <c r="I74" s="1247">
        <f>I49+I52+I61+I65+I72</f>
        <v>1800</v>
      </c>
      <c r="J74" s="629">
        <f>J49+J52+J61+J65+J72</f>
        <v>1</v>
      </c>
      <c r="K74" s="1247">
        <f>K72+K65+K61+K52+K49</f>
        <v>50</v>
      </c>
      <c r="L74" s="186">
        <f>L49+L52+L61+L65+L72</f>
        <v>0.90210000000000012</v>
      </c>
      <c r="M74" s="186">
        <f t="shared" ref="M74:Q74" si="17">M49+M52+M61+M65+M72</f>
        <v>500</v>
      </c>
      <c r="N74" s="186">
        <f t="shared" si="17"/>
        <v>900</v>
      </c>
      <c r="O74" s="186">
        <f t="shared" si="17"/>
        <v>199.99799999999996</v>
      </c>
      <c r="P74" s="186">
        <f t="shared" si="17"/>
        <v>800</v>
      </c>
      <c r="Q74" s="187">
        <f t="shared" si="17"/>
        <v>10.045999999999999</v>
      </c>
    </row>
    <row r="75" spans="1:19" ht="21.75" thickBot="1" x14ac:dyDescent="0.4">
      <c r="A75" s="12"/>
      <c r="B75" s="570"/>
      <c r="C75" s="582"/>
      <c r="D75" s="582"/>
      <c r="E75" s="558"/>
      <c r="F75" s="256"/>
      <c r="G75" s="256"/>
      <c r="H75" s="256"/>
      <c r="I75" s="256"/>
      <c r="J75" s="1131"/>
      <c r="K75" s="256"/>
      <c r="L75" s="256"/>
      <c r="M75" s="256"/>
      <c r="N75" s="256"/>
      <c r="O75" s="256"/>
      <c r="P75" s="256"/>
      <c r="Q75" s="677"/>
    </row>
    <row r="76" spans="1:19" ht="19.5" thickBot="1" x14ac:dyDescent="0.35">
      <c r="A76" s="909"/>
      <c r="B76" s="570"/>
      <c r="C76" s="582"/>
      <c r="D76" s="582"/>
      <c r="E76" s="558"/>
      <c r="F76" s="1243"/>
      <c r="G76" s="1243"/>
      <c r="H76" s="1243"/>
      <c r="I76" s="1243"/>
      <c r="J76" s="1243"/>
      <c r="K76" s="1243"/>
      <c r="L76" s="1243"/>
      <c r="M76" s="1243"/>
      <c r="N76" s="1243"/>
      <c r="O76" s="1243"/>
      <c r="P76" s="1243"/>
      <c r="Q76" s="1221"/>
    </row>
    <row r="77" spans="1:19" s="1" customFormat="1" x14ac:dyDescent="0.3">
      <c r="A77" s="13"/>
      <c r="B77" s="13"/>
      <c r="C77" s="13"/>
      <c r="D77" s="13"/>
      <c r="E77" s="534"/>
      <c r="F77" s="467"/>
      <c r="G77" s="467"/>
      <c r="H77" s="467"/>
      <c r="I77" s="467"/>
      <c r="J77" s="467"/>
      <c r="K77" s="467"/>
      <c r="L77" s="560"/>
      <c r="M77" s="467"/>
      <c r="N77" s="467"/>
      <c r="O77" s="467"/>
      <c r="P77" s="467"/>
      <c r="Q77" s="467"/>
    </row>
    <row r="78" spans="1:19" s="1" customFormat="1" x14ac:dyDescent="0.3">
      <c r="A78" s="13"/>
      <c r="B78" s="13"/>
      <c r="C78" s="13"/>
      <c r="D78" s="13"/>
      <c r="E78" s="534"/>
      <c r="F78" s="467"/>
      <c r="G78" s="467"/>
      <c r="H78" s="467"/>
      <c r="I78" s="467"/>
      <c r="J78" s="467"/>
      <c r="K78" s="467"/>
      <c r="L78" s="560"/>
      <c r="M78" s="467"/>
      <c r="N78" s="467"/>
      <c r="O78" s="467"/>
      <c r="P78" s="467"/>
      <c r="Q78" s="467"/>
    </row>
    <row r="79" spans="1:19" s="1" customFormat="1" x14ac:dyDescent="0.3">
      <c r="A79" s="13"/>
      <c r="B79" s="13"/>
      <c r="C79" s="13"/>
      <c r="D79" s="13"/>
      <c r="E79" s="534"/>
      <c r="F79" s="467"/>
      <c r="G79" s="467"/>
      <c r="H79" s="467"/>
      <c r="I79" s="467"/>
      <c r="J79" s="467"/>
      <c r="K79" s="467"/>
      <c r="L79" s="560"/>
      <c r="M79" s="467"/>
      <c r="N79" s="467"/>
      <c r="O79" s="467"/>
      <c r="P79" s="467"/>
      <c r="Q79" s="467"/>
    </row>
    <row r="80" spans="1:19" s="1" customFormat="1" x14ac:dyDescent="0.3">
      <c r="A80" s="13"/>
      <c r="B80" s="13"/>
      <c r="C80" s="13"/>
      <c r="D80" s="13"/>
      <c r="E80" s="534"/>
      <c r="F80" s="467"/>
      <c r="G80" s="467"/>
      <c r="H80" s="467"/>
      <c r="I80" s="467"/>
      <c r="J80" s="467"/>
      <c r="K80" s="467"/>
      <c r="L80" s="560"/>
      <c r="M80" s="467"/>
      <c r="N80" s="467"/>
      <c r="O80" s="467"/>
      <c r="P80" s="467"/>
      <c r="Q80" s="467"/>
    </row>
    <row r="81" spans="1:17" s="1" customFormat="1" x14ac:dyDescent="0.3">
      <c r="A81" s="13"/>
      <c r="B81" s="13"/>
      <c r="C81" s="13"/>
      <c r="D81" s="13"/>
      <c r="E81" s="534"/>
      <c r="F81" s="467"/>
      <c r="G81" s="467"/>
      <c r="H81" s="467"/>
      <c r="I81" s="467"/>
      <c r="J81" s="467"/>
      <c r="K81" s="467"/>
      <c r="L81" s="560"/>
      <c r="M81" s="467"/>
      <c r="N81" s="467"/>
      <c r="O81" s="467"/>
      <c r="P81" s="467"/>
      <c r="Q81" s="467"/>
    </row>
    <row r="82" spans="1:17" s="1" customFormat="1" x14ac:dyDescent="0.3">
      <c r="A82" s="13"/>
      <c r="B82" s="13"/>
      <c r="C82" s="13"/>
      <c r="D82" s="13"/>
      <c r="E82" s="534"/>
      <c r="F82" s="467"/>
      <c r="G82" s="467"/>
      <c r="H82" s="467"/>
      <c r="I82" s="467"/>
      <c r="J82" s="467"/>
      <c r="K82" s="467"/>
      <c r="L82" s="560"/>
      <c r="M82" s="467"/>
      <c r="N82" s="467"/>
      <c r="O82" s="467"/>
      <c r="P82" s="467"/>
      <c r="Q82" s="467"/>
    </row>
    <row r="83" spans="1:17" s="1" customFormat="1" x14ac:dyDescent="0.3">
      <c r="A83" s="13"/>
      <c r="B83" s="13"/>
      <c r="C83" s="13"/>
      <c r="D83" s="13"/>
      <c r="E83" s="534"/>
      <c r="F83" s="467"/>
      <c r="G83" s="467"/>
      <c r="H83" s="467"/>
      <c r="I83" s="467"/>
      <c r="J83" s="467"/>
      <c r="K83" s="467"/>
      <c r="L83" s="560"/>
      <c r="M83" s="467"/>
      <c r="N83" s="467"/>
      <c r="O83" s="467"/>
      <c r="P83" s="467"/>
      <c r="Q83" s="467"/>
    </row>
    <row r="84" spans="1:17" s="1" customFormat="1" x14ac:dyDescent="0.3">
      <c r="A84" s="13"/>
      <c r="B84" s="13"/>
      <c r="C84" s="13"/>
      <c r="D84" s="13"/>
      <c r="E84" s="534"/>
      <c r="F84" s="467"/>
      <c r="G84" s="467"/>
      <c r="H84" s="467"/>
      <c r="I84" s="467"/>
      <c r="J84" s="467"/>
      <c r="K84" s="467"/>
      <c r="L84" s="560"/>
      <c r="M84" s="467"/>
      <c r="N84" s="467"/>
      <c r="O84" s="467"/>
      <c r="P84" s="467"/>
      <c r="Q84" s="467"/>
    </row>
    <row r="85" spans="1:17" s="1" customFormat="1" x14ac:dyDescent="0.3">
      <c r="A85" s="13"/>
      <c r="B85" s="13"/>
      <c r="C85" s="13"/>
      <c r="D85" s="13"/>
      <c r="E85" s="534"/>
      <c r="F85" s="467"/>
      <c r="G85" s="467"/>
      <c r="H85" s="467"/>
      <c r="I85" s="467"/>
      <c r="J85" s="467"/>
      <c r="K85" s="467"/>
      <c r="L85" s="560"/>
      <c r="M85" s="467"/>
      <c r="N85" s="467"/>
      <c r="O85" s="467"/>
      <c r="P85" s="467"/>
      <c r="Q85" s="467"/>
    </row>
    <row r="86" spans="1:17" s="1" customFormat="1" x14ac:dyDescent="0.3">
      <c r="A86" s="13"/>
      <c r="B86" s="13"/>
      <c r="C86" s="13"/>
      <c r="D86" s="13"/>
      <c r="E86" s="534"/>
      <c r="F86" s="467"/>
      <c r="G86" s="467"/>
      <c r="H86" s="467"/>
      <c r="I86" s="467"/>
      <c r="J86" s="467"/>
      <c r="K86" s="467"/>
      <c r="L86" s="560"/>
      <c r="M86" s="467"/>
      <c r="N86" s="467"/>
      <c r="O86" s="467"/>
      <c r="P86" s="467"/>
      <c r="Q86" s="467"/>
    </row>
    <row r="87" spans="1:17" s="1" customFormat="1" x14ac:dyDescent="0.3">
      <c r="A87" s="13"/>
      <c r="B87" s="13"/>
      <c r="C87" s="13"/>
      <c r="D87" s="13"/>
      <c r="E87" s="534"/>
      <c r="F87" s="467"/>
      <c r="G87" s="467"/>
      <c r="H87" s="467"/>
      <c r="I87" s="467"/>
      <c r="J87" s="467"/>
      <c r="K87" s="467"/>
      <c r="L87" s="560"/>
      <c r="M87" s="467"/>
      <c r="N87" s="467"/>
      <c r="O87" s="467"/>
      <c r="P87" s="467"/>
      <c r="Q87" s="467"/>
    </row>
    <row r="88" spans="1:17" s="1" customFormat="1" x14ac:dyDescent="0.3">
      <c r="A88" s="13"/>
      <c r="B88" s="13"/>
      <c r="C88" s="13"/>
      <c r="D88" s="13"/>
      <c r="E88" s="534"/>
      <c r="F88" s="467"/>
      <c r="G88" s="467"/>
      <c r="H88" s="467"/>
      <c r="I88" s="467"/>
      <c r="J88" s="467"/>
      <c r="K88" s="467"/>
      <c r="L88" s="560"/>
      <c r="M88" s="467"/>
      <c r="N88" s="467"/>
      <c r="O88" s="467"/>
      <c r="P88" s="467"/>
      <c r="Q88" s="467"/>
    </row>
    <row r="89" spans="1:17" s="1" customFormat="1" x14ac:dyDescent="0.3">
      <c r="A89" s="13"/>
      <c r="B89" s="13"/>
      <c r="C89" s="13"/>
      <c r="D89" s="13"/>
      <c r="E89" s="534"/>
      <c r="F89" s="467"/>
      <c r="G89" s="467"/>
      <c r="H89" s="467"/>
      <c r="I89" s="467"/>
      <c r="J89" s="467"/>
      <c r="K89" s="467"/>
      <c r="L89" s="560"/>
      <c r="M89" s="467"/>
      <c r="N89" s="467"/>
      <c r="O89" s="467"/>
      <c r="P89" s="467"/>
      <c r="Q89" s="467"/>
    </row>
    <row r="90" spans="1:17" s="1" customFormat="1" x14ac:dyDescent="0.3">
      <c r="A90" s="13"/>
      <c r="B90" s="13"/>
      <c r="C90" s="13"/>
      <c r="D90" s="13"/>
      <c r="E90" s="534"/>
      <c r="F90" s="467"/>
      <c r="G90" s="467"/>
      <c r="H90" s="467"/>
      <c r="I90" s="467"/>
      <c r="J90" s="467"/>
      <c r="K90" s="467"/>
      <c r="L90" s="560"/>
      <c r="M90" s="467"/>
      <c r="N90" s="467"/>
      <c r="O90" s="467"/>
      <c r="P90" s="467"/>
      <c r="Q90" s="467"/>
    </row>
    <row r="91" spans="1:17" s="1" customFormat="1" x14ac:dyDescent="0.3">
      <c r="A91" s="13"/>
      <c r="B91" s="13"/>
      <c r="C91" s="13"/>
      <c r="D91" s="13"/>
      <c r="E91" s="534"/>
      <c r="F91" s="467"/>
      <c r="G91" s="467"/>
      <c r="H91" s="467"/>
      <c r="I91" s="467"/>
      <c r="J91" s="467"/>
      <c r="K91" s="467"/>
      <c r="L91" s="560"/>
      <c r="M91" s="467"/>
      <c r="N91" s="467"/>
      <c r="O91" s="467"/>
      <c r="P91" s="467"/>
      <c r="Q91" s="467"/>
    </row>
    <row r="92" spans="1:17" s="1" customFormat="1" x14ac:dyDescent="0.3">
      <c r="A92" s="13"/>
      <c r="B92" s="13"/>
      <c r="C92" s="13"/>
      <c r="D92" s="13"/>
      <c r="E92" s="534"/>
      <c r="F92" s="467"/>
      <c r="G92" s="467"/>
      <c r="H92" s="467"/>
      <c r="I92" s="467"/>
      <c r="J92" s="467"/>
      <c r="K92" s="467"/>
      <c r="L92" s="560"/>
      <c r="M92" s="467"/>
      <c r="N92" s="467"/>
      <c r="O92" s="467"/>
      <c r="P92" s="467"/>
      <c r="Q92" s="467"/>
    </row>
    <row r="93" spans="1:17" s="1" customFormat="1" x14ac:dyDescent="0.3">
      <c r="A93" s="13"/>
      <c r="B93" s="13"/>
      <c r="C93" s="13"/>
      <c r="D93" s="13"/>
      <c r="E93" s="534"/>
      <c r="F93" s="467"/>
      <c r="G93" s="467"/>
      <c r="H93" s="467"/>
      <c r="I93" s="467"/>
      <c r="J93" s="467"/>
      <c r="K93" s="467"/>
      <c r="L93" s="560"/>
      <c r="M93" s="467"/>
      <c r="N93" s="467"/>
      <c r="O93" s="467"/>
      <c r="P93" s="467"/>
      <c r="Q93" s="467"/>
    </row>
    <row r="94" spans="1:17" s="1" customFormat="1" x14ac:dyDescent="0.3">
      <c r="A94" s="13"/>
      <c r="B94" s="13"/>
      <c r="C94" s="13"/>
      <c r="D94" s="13"/>
      <c r="E94" s="534"/>
      <c r="F94" s="467"/>
      <c r="G94" s="467"/>
      <c r="H94" s="467"/>
      <c r="I94" s="467"/>
      <c r="J94" s="467"/>
      <c r="K94" s="467"/>
      <c r="L94" s="560"/>
      <c r="M94" s="467"/>
      <c r="N94" s="467"/>
      <c r="O94" s="467"/>
      <c r="P94" s="467"/>
      <c r="Q94" s="467"/>
    </row>
    <row r="95" spans="1:17" s="1" customFormat="1" x14ac:dyDescent="0.3">
      <c r="A95" s="13"/>
      <c r="B95" s="13"/>
      <c r="C95" s="13"/>
      <c r="D95" s="13"/>
      <c r="E95" s="534"/>
      <c r="F95" s="467"/>
      <c r="G95" s="467"/>
      <c r="H95" s="467"/>
      <c r="I95" s="467"/>
      <c r="J95" s="467"/>
      <c r="K95" s="467"/>
      <c r="L95" s="560"/>
      <c r="M95" s="467"/>
      <c r="N95" s="467"/>
      <c r="O95" s="467"/>
      <c r="P95" s="467"/>
      <c r="Q95" s="467"/>
    </row>
    <row r="96" spans="1:17" s="1" customFormat="1" x14ac:dyDescent="0.3">
      <c r="A96" s="13"/>
      <c r="B96" s="13"/>
      <c r="C96" s="13"/>
      <c r="D96" s="13"/>
      <c r="E96" s="534"/>
      <c r="F96" s="467"/>
      <c r="G96" s="467"/>
      <c r="H96" s="467"/>
      <c r="I96" s="467"/>
      <c r="J96" s="467"/>
      <c r="K96" s="467"/>
      <c r="L96" s="560"/>
      <c r="M96" s="467"/>
      <c r="N96" s="467"/>
      <c r="O96" s="467"/>
      <c r="P96" s="467"/>
      <c r="Q96" s="467"/>
    </row>
    <row r="97" spans="1:17" s="1" customFormat="1" x14ac:dyDescent="0.3">
      <c r="A97" s="13"/>
      <c r="B97" s="13"/>
      <c r="C97" s="13"/>
      <c r="D97" s="13"/>
      <c r="E97" s="534"/>
      <c r="F97" s="467"/>
      <c r="G97" s="467"/>
      <c r="H97" s="467"/>
      <c r="I97" s="467"/>
      <c r="J97" s="467"/>
      <c r="K97" s="467"/>
      <c r="L97" s="560"/>
      <c r="M97" s="467"/>
      <c r="N97" s="467"/>
      <c r="O97" s="467"/>
      <c r="P97" s="467"/>
      <c r="Q97" s="467"/>
    </row>
    <row r="98" spans="1:17" s="1" customFormat="1" x14ac:dyDescent="0.3">
      <c r="A98" s="13"/>
      <c r="B98" s="13"/>
      <c r="C98" s="13"/>
      <c r="D98" s="13"/>
      <c r="E98" s="534"/>
      <c r="F98" s="467"/>
      <c r="G98" s="467"/>
      <c r="H98" s="467"/>
      <c r="I98" s="467"/>
      <c r="J98" s="467"/>
      <c r="K98" s="467"/>
      <c r="L98" s="560"/>
      <c r="M98" s="467"/>
      <c r="N98" s="467"/>
      <c r="O98" s="467"/>
      <c r="P98" s="467"/>
      <c r="Q98" s="467"/>
    </row>
    <row r="99" spans="1:17" s="1" customFormat="1" x14ac:dyDescent="0.3">
      <c r="A99" s="13"/>
      <c r="B99" s="13"/>
      <c r="C99" s="13"/>
      <c r="D99" s="13"/>
      <c r="E99" s="534"/>
      <c r="F99" s="467"/>
      <c r="G99" s="467"/>
      <c r="H99" s="467"/>
      <c r="I99" s="467"/>
      <c r="J99" s="467"/>
      <c r="K99" s="467"/>
      <c r="L99" s="560"/>
      <c r="M99" s="467"/>
      <c r="N99" s="467"/>
      <c r="O99" s="467"/>
      <c r="P99" s="467"/>
      <c r="Q99" s="467"/>
    </row>
    <row r="100" spans="1:17" s="1" customFormat="1" x14ac:dyDescent="0.3">
      <c r="A100" s="13"/>
      <c r="B100" s="13"/>
      <c r="C100" s="13"/>
      <c r="D100" s="13"/>
      <c r="E100" s="534"/>
      <c r="F100" s="467"/>
      <c r="G100" s="467"/>
      <c r="H100" s="467"/>
      <c r="I100" s="467"/>
      <c r="J100" s="467"/>
      <c r="K100" s="467"/>
      <c r="L100" s="560"/>
      <c r="M100" s="467"/>
      <c r="N100" s="467"/>
      <c r="O100" s="467"/>
      <c r="P100" s="467"/>
      <c r="Q100" s="467"/>
    </row>
    <row r="101" spans="1:17" s="1" customFormat="1" x14ac:dyDescent="0.3">
      <c r="A101" s="13"/>
      <c r="B101" s="13"/>
      <c r="C101" s="13"/>
      <c r="D101" s="13"/>
      <c r="E101" s="534"/>
      <c r="F101" s="467"/>
      <c r="G101" s="467"/>
      <c r="H101" s="467"/>
      <c r="I101" s="467"/>
      <c r="J101" s="467"/>
      <c r="K101" s="467"/>
      <c r="L101" s="560"/>
      <c r="M101" s="467"/>
      <c r="N101" s="467"/>
      <c r="O101" s="467"/>
      <c r="P101" s="467"/>
      <c r="Q101" s="467"/>
    </row>
    <row r="102" spans="1:17" s="1" customFormat="1" x14ac:dyDescent="0.3">
      <c r="A102" s="13"/>
      <c r="B102" s="13"/>
      <c r="C102" s="13"/>
      <c r="D102" s="13"/>
      <c r="E102" s="534"/>
      <c r="F102" s="467"/>
      <c r="G102" s="467"/>
      <c r="H102" s="467"/>
      <c r="I102" s="467"/>
      <c r="J102" s="467"/>
      <c r="K102" s="467"/>
      <c r="L102" s="560"/>
      <c r="M102" s="467"/>
      <c r="N102" s="467"/>
      <c r="O102" s="467"/>
      <c r="P102" s="467"/>
      <c r="Q102" s="467"/>
    </row>
    <row r="103" spans="1:17" s="1" customFormat="1" x14ac:dyDescent="0.3">
      <c r="A103" s="13"/>
      <c r="B103" s="13"/>
      <c r="C103" s="13"/>
      <c r="D103" s="13"/>
      <c r="E103" s="534"/>
      <c r="F103" s="467"/>
      <c r="G103" s="467"/>
      <c r="H103" s="467"/>
      <c r="I103" s="467"/>
      <c r="J103" s="467"/>
      <c r="K103" s="467"/>
      <c r="L103" s="560"/>
      <c r="M103" s="467"/>
      <c r="N103" s="467"/>
      <c r="O103" s="467"/>
      <c r="P103" s="467"/>
      <c r="Q103" s="467"/>
    </row>
    <row r="104" spans="1:17" s="1" customFormat="1" x14ac:dyDescent="0.3">
      <c r="A104" s="13"/>
      <c r="B104" s="13"/>
      <c r="C104" s="13"/>
      <c r="D104" s="13"/>
      <c r="E104" s="534"/>
      <c r="F104" s="467"/>
      <c r="G104" s="467"/>
      <c r="H104" s="467"/>
      <c r="I104" s="467"/>
      <c r="J104" s="467"/>
      <c r="K104" s="467"/>
      <c r="L104" s="560"/>
      <c r="M104" s="467"/>
      <c r="N104" s="467"/>
      <c r="O104" s="467"/>
      <c r="P104" s="467"/>
      <c r="Q104" s="467"/>
    </row>
    <row r="105" spans="1:17" s="1" customFormat="1" x14ac:dyDescent="0.3">
      <c r="A105" s="13"/>
      <c r="B105" s="13"/>
      <c r="C105" s="13"/>
      <c r="D105" s="13"/>
      <c r="E105" s="534"/>
      <c r="F105" s="467"/>
      <c r="G105" s="467"/>
      <c r="H105" s="467"/>
      <c r="I105" s="467"/>
      <c r="J105" s="467"/>
      <c r="K105" s="467"/>
      <c r="L105" s="560"/>
      <c r="M105" s="467"/>
      <c r="N105" s="467"/>
      <c r="O105" s="467"/>
      <c r="P105" s="467"/>
      <c r="Q105" s="467"/>
    </row>
    <row r="106" spans="1:17" s="1" customFormat="1" x14ac:dyDescent="0.3">
      <c r="A106" s="13"/>
      <c r="B106" s="13"/>
      <c r="C106" s="13"/>
      <c r="D106" s="13"/>
      <c r="E106" s="534"/>
      <c r="F106" s="467"/>
      <c r="G106" s="467"/>
      <c r="H106" s="467"/>
      <c r="I106" s="467"/>
      <c r="J106" s="467"/>
      <c r="K106" s="467"/>
      <c r="L106" s="560"/>
      <c r="M106" s="467"/>
      <c r="N106" s="467"/>
      <c r="O106" s="467"/>
      <c r="P106" s="467"/>
      <c r="Q106" s="467"/>
    </row>
    <row r="107" spans="1:17" s="1" customFormat="1" x14ac:dyDescent="0.3">
      <c r="A107" s="13"/>
      <c r="B107" s="13"/>
      <c r="C107" s="13"/>
      <c r="D107" s="13"/>
      <c r="E107" s="534"/>
      <c r="F107" s="467"/>
      <c r="G107" s="467"/>
      <c r="H107" s="467"/>
      <c r="I107" s="467"/>
      <c r="J107" s="467"/>
      <c r="K107" s="467"/>
      <c r="L107" s="560"/>
      <c r="M107" s="467"/>
      <c r="N107" s="467"/>
      <c r="O107" s="467"/>
      <c r="P107" s="467"/>
      <c r="Q107" s="467"/>
    </row>
    <row r="108" spans="1:17" s="1" customFormat="1" x14ac:dyDescent="0.3">
      <c r="A108" s="13"/>
      <c r="B108" s="13"/>
      <c r="C108" s="13"/>
      <c r="D108" s="13"/>
      <c r="E108" s="534"/>
      <c r="F108" s="467"/>
      <c r="G108" s="467"/>
      <c r="H108" s="467"/>
      <c r="I108" s="467"/>
      <c r="J108" s="467"/>
      <c r="K108" s="467"/>
      <c r="L108" s="560"/>
      <c r="M108" s="467"/>
      <c r="N108" s="467"/>
      <c r="O108" s="467"/>
      <c r="P108" s="467"/>
      <c r="Q108" s="467"/>
    </row>
    <row r="109" spans="1:17" s="1" customFormat="1" x14ac:dyDescent="0.3">
      <c r="A109" s="13"/>
      <c r="B109" s="13"/>
      <c r="C109" s="13"/>
      <c r="D109" s="13"/>
      <c r="E109" s="534"/>
      <c r="F109" s="467"/>
      <c r="G109" s="467"/>
      <c r="H109" s="467"/>
      <c r="I109" s="467"/>
      <c r="J109" s="467"/>
      <c r="K109" s="467"/>
      <c r="L109" s="560"/>
      <c r="M109" s="467"/>
      <c r="N109" s="467"/>
      <c r="O109" s="467"/>
      <c r="P109" s="467"/>
      <c r="Q109" s="467"/>
    </row>
    <row r="110" spans="1:17" s="1" customFormat="1" x14ac:dyDescent="0.3">
      <c r="A110" s="13"/>
      <c r="B110" s="13"/>
      <c r="C110" s="13"/>
      <c r="D110" s="13"/>
      <c r="E110" s="534"/>
      <c r="F110" s="467"/>
      <c r="G110" s="467"/>
      <c r="H110" s="467"/>
      <c r="I110" s="467"/>
      <c r="J110" s="467"/>
      <c r="K110" s="467"/>
      <c r="L110" s="560"/>
      <c r="M110" s="467"/>
      <c r="N110" s="467"/>
      <c r="O110" s="467"/>
      <c r="P110" s="467"/>
      <c r="Q110" s="467"/>
    </row>
    <row r="111" spans="1:17" s="1" customFormat="1" x14ac:dyDescent="0.3">
      <c r="A111" s="13"/>
      <c r="B111" s="13"/>
      <c r="C111" s="13"/>
      <c r="D111" s="13"/>
      <c r="E111" s="534"/>
      <c r="F111" s="467"/>
      <c r="G111" s="467"/>
      <c r="H111" s="467"/>
      <c r="I111" s="467"/>
      <c r="J111" s="467"/>
      <c r="K111" s="467"/>
      <c r="L111" s="560"/>
      <c r="M111" s="467"/>
      <c r="N111" s="467"/>
      <c r="O111" s="467"/>
      <c r="P111" s="467"/>
      <c r="Q111" s="467"/>
    </row>
    <row r="112" spans="1:17" s="1" customFormat="1" x14ac:dyDescent="0.3">
      <c r="A112" s="13"/>
      <c r="B112" s="13"/>
      <c r="C112" s="13"/>
      <c r="D112" s="13"/>
      <c r="E112" s="534"/>
      <c r="F112" s="467"/>
      <c r="G112" s="467"/>
      <c r="H112" s="467"/>
      <c r="I112" s="467"/>
      <c r="J112" s="467"/>
      <c r="K112" s="467"/>
      <c r="L112" s="560"/>
      <c r="M112" s="467"/>
      <c r="N112" s="467"/>
      <c r="O112" s="467"/>
      <c r="P112" s="467"/>
      <c r="Q112" s="467"/>
    </row>
    <row r="113" spans="1:17" s="1" customFormat="1" x14ac:dyDescent="0.3">
      <c r="A113" s="13"/>
      <c r="B113" s="13"/>
      <c r="C113" s="13"/>
      <c r="D113" s="13"/>
      <c r="E113" s="534"/>
      <c r="F113" s="467"/>
      <c r="G113" s="467"/>
      <c r="H113" s="467"/>
      <c r="I113" s="467"/>
      <c r="J113" s="467"/>
      <c r="K113" s="467"/>
      <c r="L113" s="560"/>
      <c r="M113" s="467"/>
      <c r="N113" s="467"/>
      <c r="O113" s="467"/>
      <c r="P113" s="467"/>
      <c r="Q113" s="467"/>
    </row>
    <row r="114" spans="1:17" s="1" customFormat="1" x14ac:dyDescent="0.3">
      <c r="A114" s="13"/>
      <c r="B114" s="13"/>
      <c r="C114" s="13"/>
      <c r="D114" s="13"/>
      <c r="E114" s="534"/>
      <c r="F114" s="467"/>
      <c r="G114" s="467"/>
      <c r="H114" s="467"/>
      <c r="I114" s="467"/>
      <c r="J114" s="467"/>
      <c r="K114" s="467"/>
      <c r="L114" s="560"/>
      <c r="M114" s="467"/>
      <c r="N114" s="467"/>
      <c r="O114" s="467"/>
      <c r="P114" s="467"/>
      <c r="Q114" s="467"/>
    </row>
    <row r="115" spans="1:17" s="1" customFormat="1" x14ac:dyDescent="0.3">
      <c r="A115" s="13"/>
      <c r="B115" s="13"/>
      <c r="C115" s="13"/>
      <c r="D115" s="13"/>
      <c r="E115" s="534"/>
      <c r="F115" s="467"/>
      <c r="G115" s="467"/>
      <c r="H115" s="467"/>
      <c r="I115" s="467"/>
      <c r="J115" s="467"/>
      <c r="K115" s="467"/>
      <c r="L115" s="560"/>
      <c r="M115" s="467"/>
      <c r="N115" s="467"/>
      <c r="O115" s="467"/>
      <c r="P115" s="467"/>
      <c r="Q115" s="467"/>
    </row>
    <row r="116" spans="1:17" s="1" customFormat="1" x14ac:dyDescent="0.3">
      <c r="A116" s="13"/>
      <c r="B116" s="13"/>
      <c r="C116" s="13"/>
      <c r="D116" s="13"/>
      <c r="E116" s="534"/>
      <c r="F116" s="467"/>
      <c r="G116" s="467"/>
      <c r="H116" s="467"/>
      <c r="I116" s="467"/>
      <c r="J116" s="467"/>
      <c r="K116" s="467"/>
      <c r="L116" s="560"/>
      <c r="M116" s="467"/>
      <c r="N116" s="467"/>
      <c r="O116" s="467"/>
      <c r="P116" s="467"/>
      <c r="Q116" s="467"/>
    </row>
    <row r="117" spans="1:17" s="1" customFormat="1" x14ac:dyDescent="0.3">
      <c r="A117" s="13"/>
      <c r="B117" s="13"/>
      <c r="C117" s="13"/>
      <c r="D117" s="13"/>
      <c r="E117" s="534"/>
      <c r="F117" s="467"/>
      <c r="G117" s="467"/>
      <c r="H117" s="467"/>
      <c r="I117" s="467"/>
      <c r="J117" s="467"/>
      <c r="K117" s="467"/>
      <c r="L117" s="560"/>
      <c r="M117" s="467"/>
      <c r="N117" s="467"/>
      <c r="O117" s="467"/>
      <c r="P117" s="467"/>
      <c r="Q117" s="467"/>
    </row>
    <row r="118" spans="1:17" s="1" customFormat="1" x14ac:dyDescent="0.3">
      <c r="A118" s="13"/>
      <c r="B118" s="13"/>
      <c r="C118" s="13"/>
      <c r="D118" s="13"/>
      <c r="E118" s="534"/>
      <c r="F118" s="467"/>
      <c r="G118" s="467"/>
      <c r="H118" s="467"/>
      <c r="I118" s="467"/>
      <c r="J118" s="467"/>
      <c r="K118" s="467"/>
      <c r="L118" s="560"/>
      <c r="M118" s="467"/>
      <c r="N118" s="467"/>
      <c r="O118" s="467"/>
      <c r="P118" s="467"/>
      <c r="Q118" s="467"/>
    </row>
    <row r="119" spans="1:17" s="1" customFormat="1" x14ac:dyDescent="0.3">
      <c r="A119" s="13"/>
      <c r="B119" s="13"/>
      <c r="C119" s="13"/>
      <c r="D119" s="13"/>
      <c r="E119" s="534"/>
      <c r="F119" s="467"/>
      <c r="G119" s="467"/>
      <c r="H119" s="467"/>
      <c r="I119" s="467"/>
      <c r="J119" s="467"/>
      <c r="K119" s="467"/>
      <c r="L119" s="560"/>
      <c r="M119" s="467"/>
      <c r="N119" s="467"/>
      <c r="O119" s="467"/>
      <c r="P119" s="467"/>
      <c r="Q119" s="467"/>
    </row>
    <row r="120" spans="1:17" s="1" customFormat="1" x14ac:dyDescent="0.3">
      <c r="A120" s="13"/>
      <c r="B120" s="13"/>
      <c r="C120" s="13"/>
      <c r="D120" s="13"/>
      <c r="E120" s="534"/>
      <c r="F120" s="467"/>
      <c r="G120" s="467"/>
      <c r="H120" s="467"/>
      <c r="I120" s="467"/>
      <c r="J120" s="467"/>
      <c r="K120" s="467"/>
      <c r="L120" s="560"/>
      <c r="M120" s="467"/>
      <c r="N120" s="467"/>
      <c r="O120" s="467"/>
      <c r="P120" s="467"/>
      <c r="Q120" s="467"/>
    </row>
    <row r="121" spans="1:17" s="1" customFormat="1" x14ac:dyDescent="0.3">
      <c r="A121" s="13"/>
      <c r="B121" s="13"/>
      <c r="C121" s="13"/>
      <c r="D121" s="13"/>
      <c r="E121" s="534"/>
      <c r="F121" s="467"/>
      <c r="G121" s="467"/>
      <c r="H121" s="467"/>
      <c r="I121" s="467"/>
      <c r="J121" s="467"/>
      <c r="K121" s="467"/>
      <c r="L121" s="560"/>
      <c r="M121" s="467"/>
      <c r="N121" s="467"/>
      <c r="O121" s="467"/>
      <c r="P121" s="467"/>
      <c r="Q121" s="467"/>
    </row>
    <row r="122" spans="1:17" s="1" customFormat="1" x14ac:dyDescent="0.3">
      <c r="A122" s="13"/>
      <c r="B122" s="13"/>
      <c r="C122" s="13"/>
      <c r="D122" s="13"/>
      <c r="E122" s="534"/>
      <c r="F122" s="467"/>
      <c r="G122" s="467"/>
      <c r="H122" s="467"/>
      <c r="I122" s="467"/>
      <c r="J122" s="467"/>
      <c r="K122" s="467"/>
      <c r="L122" s="560"/>
      <c r="M122" s="467"/>
      <c r="N122" s="467"/>
      <c r="O122" s="467"/>
      <c r="P122" s="467"/>
      <c r="Q122" s="467"/>
    </row>
    <row r="123" spans="1:17" s="1" customFormat="1" x14ac:dyDescent="0.3">
      <c r="A123" s="13"/>
      <c r="B123" s="13"/>
      <c r="C123" s="13"/>
      <c r="D123" s="13"/>
      <c r="E123" s="534"/>
      <c r="F123" s="467"/>
      <c r="G123" s="467"/>
      <c r="H123" s="467"/>
      <c r="I123" s="467"/>
      <c r="J123" s="467"/>
      <c r="K123" s="467"/>
      <c r="L123" s="560"/>
      <c r="M123" s="467"/>
      <c r="N123" s="467"/>
      <c r="O123" s="467"/>
      <c r="P123" s="467"/>
      <c r="Q123" s="467"/>
    </row>
    <row r="124" spans="1:17" s="1" customFormat="1" x14ac:dyDescent="0.3">
      <c r="A124" s="13"/>
      <c r="B124" s="13"/>
      <c r="C124" s="13"/>
      <c r="D124" s="13"/>
      <c r="E124" s="534"/>
      <c r="F124" s="467"/>
      <c r="G124" s="467"/>
      <c r="H124" s="467"/>
      <c r="I124" s="467"/>
      <c r="J124" s="467"/>
      <c r="K124" s="467"/>
      <c r="L124" s="560"/>
      <c r="M124" s="467"/>
      <c r="N124" s="467"/>
      <c r="O124" s="467"/>
      <c r="P124" s="467"/>
      <c r="Q124" s="467"/>
    </row>
    <row r="125" spans="1:17" s="1" customFormat="1" x14ac:dyDescent="0.3">
      <c r="A125" s="13"/>
      <c r="B125" s="13"/>
      <c r="C125" s="13"/>
      <c r="D125" s="13"/>
      <c r="E125" s="534"/>
      <c r="F125" s="467"/>
      <c r="G125" s="467"/>
      <c r="H125" s="467"/>
      <c r="I125" s="467"/>
      <c r="J125" s="467"/>
      <c r="K125" s="467"/>
      <c r="L125" s="560"/>
      <c r="M125" s="467"/>
      <c r="N125" s="467"/>
      <c r="O125" s="467"/>
      <c r="P125" s="467"/>
      <c r="Q125" s="467"/>
    </row>
    <row r="126" spans="1:17" s="1" customFormat="1" x14ac:dyDescent="0.3">
      <c r="A126" s="13"/>
      <c r="B126" s="13"/>
      <c r="C126" s="13"/>
      <c r="D126" s="13"/>
      <c r="E126" s="534"/>
      <c r="F126" s="467"/>
      <c r="G126" s="467"/>
      <c r="H126" s="467"/>
      <c r="I126" s="467"/>
      <c r="J126" s="467"/>
      <c r="K126" s="467"/>
      <c r="L126" s="560"/>
      <c r="M126" s="467"/>
      <c r="N126" s="467"/>
      <c r="O126" s="467"/>
      <c r="P126" s="467"/>
      <c r="Q126" s="467"/>
    </row>
    <row r="127" spans="1:17" s="1" customFormat="1" x14ac:dyDescent="0.3">
      <c r="A127" s="13"/>
      <c r="B127" s="13"/>
      <c r="C127" s="13"/>
      <c r="D127" s="13"/>
      <c r="E127" s="534"/>
      <c r="F127" s="467"/>
      <c r="G127" s="467"/>
      <c r="H127" s="467"/>
      <c r="I127" s="467"/>
      <c r="J127" s="467"/>
      <c r="K127" s="467"/>
      <c r="L127" s="560"/>
      <c r="M127" s="467"/>
      <c r="N127" s="467"/>
      <c r="O127" s="467"/>
      <c r="P127" s="467"/>
      <c r="Q127" s="467"/>
    </row>
    <row r="128" spans="1:17" s="1" customFormat="1" x14ac:dyDescent="0.3">
      <c r="A128" s="13"/>
      <c r="B128" s="13"/>
      <c r="C128" s="13"/>
      <c r="D128" s="13"/>
      <c r="E128" s="534"/>
      <c r="F128" s="467"/>
      <c r="G128" s="467"/>
      <c r="H128" s="467"/>
      <c r="I128" s="467"/>
      <c r="J128" s="467"/>
      <c r="K128" s="467"/>
      <c r="L128" s="560"/>
      <c r="M128" s="467"/>
      <c r="N128" s="467"/>
      <c r="O128" s="467"/>
      <c r="P128" s="467"/>
      <c r="Q128" s="467"/>
    </row>
    <row r="129" spans="1:17" s="1" customFormat="1" x14ac:dyDescent="0.3">
      <c r="A129" s="13"/>
      <c r="B129" s="13"/>
      <c r="C129" s="13"/>
      <c r="D129" s="13"/>
      <c r="E129" s="534"/>
      <c r="F129" s="467"/>
      <c r="G129" s="467"/>
      <c r="H129" s="467"/>
      <c r="I129" s="467"/>
      <c r="J129" s="467"/>
      <c r="K129" s="467"/>
      <c r="L129" s="560"/>
      <c r="M129" s="467"/>
      <c r="N129" s="467"/>
      <c r="O129" s="467"/>
      <c r="P129" s="467"/>
      <c r="Q129" s="467"/>
    </row>
    <row r="130" spans="1:17" s="1" customFormat="1" x14ac:dyDescent="0.3">
      <c r="A130" s="13"/>
      <c r="B130" s="13"/>
      <c r="C130" s="13"/>
      <c r="D130" s="13"/>
      <c r="E130" s="534"/>
      <c r="F130" s="467"/>
      <c r="G130" s="467"/>
      <c r="H130" s="467"/>
      <c r="I130" s="467"/>
      <c r="J130" s="467"/>
      <c r="K130" s="467"/>
      <c r="L130" s="560"/>
      <c r="M130" s="467"/>
      <c r="N130" s="467"/>
      <c r="O130" s="467"/>
      <c r="P130" s="467"/>
      <c r="Q130" s="467"/>
    </row>
    <row r="131" spans="1:17" s="1" customFormat="1" x14ac:dyDescent="0.3">
      <c r="A131" s="13"/>
      <c r="B131" s="13"/>
      <c r="C131" s="13"/>
      <c r="D131" s="13"/>
      <c r="E131" s="534"/>
      <c r="F131" s="467"/>
      <c r="G131" s="467"/>
      <c r="H131" s="467"/>
      <c r="I131" s="467"/>
      <c r="J131" s="467"/>
      <c r="K131" s="467"/>
      <c r="L131" s="560"/>
      <c r="M131" s="467"/>
      <c r="N131" s="467"/>
      <c r="O131" s="467"/>
      <c r="P131" s="467"/>
      <c r="Q131" s="467"/>
    </row>
    <row r="132" spans="1:17" s="1" customFormat="1" x14ac:dyDescent="0.3">
      <c r="A132" s="13"/>
      <c r="B132" s="13"/>
      <c r="C132" s="13"/>
      <c r="D132" s="13"/>
      <c r="E132" s="534"/>
      <c r="F132" s="467"/>
      <c r="G132" s="467"/>
      <c r="H132" s="467"/>
      <c r="I132" s="467"/>
      <c r="J132" s="467"/>
      <c r="K132" s="467"/>
      <c r="L132" s="560"/>
      <c r="M132" s="467"/>
      <c r="N132" s="467"/>
      <c r="O132" s="467"/>
      <c r="P132" s="467"/>
      <c r="Q132" s="467"/>
    </row>
    <row r="133" spans="1:17" s="1" customFormat="1" x14ac:dyDescent="0.3">
      <c r="A133" s="13"/>
      <c r="B133" s="13"/>
      <c r="C133" s="13"/>
      <c r="D133" s="13"/>
      <c r="E133" s="534"/>
      <c r="F133" s="467"/>
      <c r="G133" s="467"/>
      <c r="H133" s="467"/>
      <c r="I133" s="467"/>
      <c r="J133" s="467"/>
      <c r="K133" s="467"/>
      <c r="L133" s="560"/>
      <c r="M133" s="467"/>
      <c r="N133" s="467"/>
      <c r="O133" s="467"/>
      <c r="P133" s="467"/>
      <c r="Q133" s="467"/>
    </row>
    <row r="134" spans="1:17" s="1" customFormat="1" x14ac:dyDescent="0.3">
      <c r="A134" s="13"/>
      <c r="B134" s="13"/>
      <c r="C134" s="13"/>
      <c r="D134" s="13"/>
      <c r="E134" s="534"/>
      <c r="F134" s="467"/>
      <c r="G134" s="467"/>
      <c r="H134" s="467"/>
      <c r="I134" s="467"/>
      <c r="J134" s="467"/>
      <c r="K134" s="467"/>
      <c r="L134" s="560"/>
      <c r="M134" s="467"/>
      <c r="N134" s="467"/>
      <c r="O134" s="467"/>
      <c r="P134" s="467"/>
      <c r="Q134" s="467"/>
    </row>
    <row r="135" spans="1:17" s="1" customFormat="1" x14ac:dyDescent="0.3">
      <c r="A135" s="13"/>
      <c r="B135" s="13"/>
      <c r="C135" s="13"/>
      <c r="D135" s="13"/>
      <c r="E135" s="534"/>
      <c r="F135" s="467"/>
      <c r="G135" s="467"/>
      <c r="H135" s="467"/>
      <c r="I135" s="467"/>
      <c r="J135" s="467"/>
      <c r="K135" s="467"/>
      <c r="L135" s="560"/>
      <c r="M135" s="467"/>
      <c r="N135" s="467"/>
      <c r="O135" s="467"/>
      <c r="P135" s="467"/>
      <c r="Q135" s="467"/>
    </row>
    <row r="136" spans="1:17" s="1" customFormat="1" x14ac:dyDescent="0.3">
      <c r="A136" s="13"/>
      <c r="B136" s="13"/>
      <c r="C136" s="13"/>
      <c r="D136" s="13"/>
      <c r="E136" s="534"/>
      <c r="F136" s="467"/>
      <c r="G136" s="467"/>
      <c r="H136" s="467"/>
      <c r="I136" s="467"/>
      <c r="J136" s="467"/>
      <c r="K136" s="467"/>
      <c r="L136" s="560"/>
      <c r="M136" s="467"/>
      <c r="N136" s="467"/>
      <c r="O136" s="467"/>
      <c r="P136" s="467"/>
      <c r="Q136" s="467"/>
    </row>
    <row r="137" spans="1:17" s="1" customFormat="1" x14ac:dyDescent="0.3">
      <c r="A137" s="13"/>
      <c r="B137" s="13"/>
      <c r="C137" s="13"/>
      <c r="D137" s="13"/>
      <c r="E137" s="534"/>
      <c r="F137" s="467"/>
      <c r="G137" s="467"/>
      <c r="H137" s="467"/>
      <c r="I137" s="467"/>
      <c r="J137" s="467"/>
      <c r="K137" s="467"/>
      <c r="L137" s="560"/>
      <c r="M137" s="467"/>
      <c r="N137" s="467"/>
      <c r="O137" s="467"/>
      <c r="P137" s="467"/>
      <c r="Q137" s="467"/>
    </row>
    <row r="138" spans="1:17" s="1" customFormat="1" x14ac:dyDescent="0.3">
      <c r="A138" s="13"/>
      <c r="B138" s="13"/>
      <c r="C138" s="13"/>
      <c r="D138" s="13"/>
      <c r="E138" s="534"/>
      <c r="F138" s="467"/>
      <c r="G138" s="467"/>
      <c r="H138" s="467"/>
      <c r="I138" s="467"/>
      <c r="J138" s="467"/>
      <c r="K138" s="467"/>
      <c r="L138" s="560"/>
      <c r="M138" s="467"/>
      <c r="N138" s="467"/>
      <c r="O138" s="467"/>
      <c r="P138" s="467"/>
      <c r="Q138" s="467"/>
    </row>
    <row r="139" spans="1:17" s="1" customFormat="1" x14ac:dyDescent="0.3">
      <c r="A139" s="13"/>
      <c r="B139" s="13"/>
      <c r="C139" s="13"/>
      <c r="D139" s="13"/>
      <c r="E139" s="534"/>
      <c r="F139" s="467"/>
      <c r="G139" s="467"/>
      <c r="H139" s="467"/>
      <c r="I139" s="467"/>
      <c r="J139" s="467"/>
      <c r="K139" s="467"/>
      <c r="L139" s="560"/>
      <c r="M139" s="467"/>
      <c r="N139" s="467"/>
      <c r="O139" s="467"/>
      <c r="P139" s="467"/>
      <c r="Q139" s="467"/>
    </row>
    <row r="140" spans="1:17" s="1" customFormat="1" x14ac:dyDescent="0.3">
      <c r="A140" s="13"/>
      <c r="B140" s="13"/>
      <c r="C140" s="13"/>
      <c r="D140" s="13"/>
      <c r="E140" s="534"/>
      <c r="F140" s="467"/>
      <c r="G140" s="467"/>
      <c r="H140" s="467"/>
      <c r="I140" s="467"/>
      <c r="J140" s="467"/>
      <c r="K140" s="467"/>
      <c r="L140" s="560"/>
      <c r="M140" s="467"/>
      <c r="N140" s="467"/>
      <c r="O140" s="467"/>
      <c r="P140" s="467"/>
      <c r="Q140" s="467"/>
    </row>
    <row r="141" spans="1:17" s="1" customFormat="1" x14ac:dyDescent="0.3">
      <c r="A141" s="13"/>
      <c r="B141" s="13"/>
      <c r="C141" s="13"/>
      <c r="D141" s="13"/>
      <c r="E141" s="534"/>
      <c r="F141" s="467"/>
      <c r="G141" s="467"/>
      <c r="H141" s="467"/>
      <c r="I141" s="467"/>
      <c r="J141" s="467"/>
      <c r="K141" s="467"/>
      <c r="L141" s="560"/>
      <c r="M141" s="467"/>
      <c r="N141" s="467"/>
      <c r="O141" s="467"/>
      <c r="P141" s="467"/>
      <c r="Q141" s="467"/>
    </row>
    <row r="142" spans="1:17" s="1" customFormat="1" x14ac:dyDescent="0.3">
      <c r="A142" s="13"/>
      <c r="B142" s="13"/>
      <c r="C142" s="13"/>
      <c r="D142" s="13"/>
      <c r="E142" s="534"/>
      <c r="F142" s="467"/>
      <c r="G142" s="467"/>
      <c r="H142" s="467"/>
      <c r="I142" s="467"/>
      <c r="J142" s="467"/>
      <c r="K142" s="467"/>
      <c r="L142" s="560"/>
      <c r="M142" s="467"/>
      <c r="N142" s="467"/>
      <c r="O142" s="467"/>
      <c r="P142" s="467"/>
      <c r="Q142" s="467"/>
    </row>
    <row r="143" spans="1:17" s="1" customFormat="1" x14ac:dyDescent="0.3">
      <c r="A143" s="13"/>
      <c r="B143" s="13"/>
      <c r="C143" s="13"/>
      <c r="D143" s="13"/>
      <c r="E143" s="534"/>
      <c r="F143" s="467"/>
      <c r="G143" s="467"/>
      <c r="H143" s="467"/>
      <c r="I143" s="467"/>
      <c r="J143" s="467"/>
      <c r="K143" s="467"/>
      <c r="L143" s="560"/>
      <c r="M143" s="467"/>
      <c r="N143" s="467"/>
      <c r="O143" s="467"/>
      <c r="P143" s="467"/>
      <c r="Q143" s="467"/>
    </row>
    <row r="144" spans="1:17" s="1" customFormat="1" x14ac:dyDescent="0.3">
      <c r="A144" s="13"/>
      <c r="B144" s="13"/>
      <c r="C144" s="13"/>
      <c r="D144" s="13"/>
      <c r="E144" s="534"/>
      <c r="F144" s="467"/>
      <c r="G144" s="467"/>
      <c r="H144" s="467"/>
      <c r="I144" s="467"/>
      <c r="J144" s="467"/>
      <c r="K144" s="467"/>
      <c r="L144" s="560"/>
      <c r="M144" s="467"/>
      <c r="N144" s="467"/>
      <c r="O144" s="467"/>
      <c r="P144" s="467"/>
      <c r="Q144" s="467"/>
    </row>
    <row r="145" spans="1:17" s="1" customFormat="1" x14ac:dyDescent="0.3">
      <c r="A145" s="13"/>
      <c r="B145" s="13"/>
      <c r="C145" s="13"/>
      <c r="D145" s="13"/>
      <c r="E145" s="534"/>
      <c r="F145" s="467"/>
      <c r="G145" s="467"/>
      <c r="H145" s="467"/>
      <c r="I145" s="467"/>
      <c r="J145" s="467"/>
      <c r="K145" s="467"/>
      <c r="L145" s="560"/>
      <c r="M145" s="467"/>
      <c r="N145" s="467"/>
      <c r="O145" s="467"/>
      <c r="P145" s="467"/>
      <c r="Q145" s="467"/>
    </row>
    <row r="146" spans="1:17" s="1" customFormat="1" x14ac:dyDescent="0.3">
      <c r="A146" s="13"/>
      <c r="B146" s="13"/>
      <c r="C146" s="13"/>
      <c r="D146" s="13"/>
      <c r="E146" s="534"/>
      <c r="F146" s="467"/>
      <c r="G146" s="467"/>
      <c r="H146" s="467"/>
      <c r="I146" s="467"/>
      <c r="J146" s="467"/>
      <c r="K146" s="467"/>
      <c r="L146" s="560"/>
      <c r="M146" s="467"/>
      <c r="N146" s="467"/>
      <c r="O146" s="467"/>
      <c r="P146" s="467"/>
      <c r="Q146" s="467"/>
    </row>
    <row r="147" spans="1:17" s="1" customFormat="1" x14ac:dyDescent="0.3">
      <c r="A147" s="13"/>
      <c r="B147" s="13"/>
      <c r="C147" s="13"/>
      <c r="D147" s="13"/>
      <c r="E147" s="534"/>
      <c r="F147" s="467"/>
      <c r="G147" s="467"/>
      <c r="H147" s="467"/>
      <c r="I147" s="467"/>
      <c r="J147" s="467"/>
      <c r="K147" s="467"/>
      <c r="L147" s="560"/>
      <c r="M147" s="467"/>
      <c r="N147" s="467"/>
      <c r="O147" s="467"/>
      <c r="P147" s="467"/>
      <c r="Q147" s="467"/>
    </row>
    <row r="148" spans="1:17" s="1" customFormat="1" x14ac:dyDescent="0.3">
      <c r="A148" s="13"/>
      <c r="B148" s="13"/>
      <c r="C148" s="13"/>
      <c r="D148" s="13"/>
      <c r="E148" s="534"/>
      <c r="F148" s="467"/>
      <c r="G148" s="467"/>
      <c r="H148" s="467"/>
      <c r="I148" s="467"/>
      <c r="J148" s="467"/>
      <c r="K148" s="467"/>
      <c r="L148" s="560"/>
      <c r="M148" s="467"/>
      <c r="N148" s="467"/>
      <c r="O148" s="467"/>
      <c r="P148" s="467"/>
      <c r="Q148" s="467"/>
    </row>
    <row r="149" spans="1:17" s="1" customFormat="1" x14ac:dyDescent="0.3">
      <c r="A149" s="13"/>
      <c r="B149" s="13"/>
      <c r="C149" s="13"/>
      <c r="D149" s="13"/>
      <c r="E149" s="534"/>
      <c r="F149" s="467"/>
      <c r="G149" s="467"/>
      <c r="H149" s="467"/>
      <c r="I149" s="467"/>
      <c r="J149" s="467"/>
      <c r="K149" s="467"/>
      <c r="L149" s="560"/>
      <c r="M149" s="467"/>
      <c r="N149" s="467"/>
      <c r="O149" s="467"/>
      <c r="P149" s="467"/>
      <c r="Q149" s="467"/>
    </row>
    <row r="150" spans="1:17" s="1" customFormat="1" x14ac:dyDescent="0.3">
      <c r="A150" s="13"/>
      <c r="B150" s="13"/>
      <c r="C150" s="13"/>
      <c r="D150" s="13"/>
      <c r="E150" s="534"/>
      <c r="F150" s="467"/>
      <c r="G150" s="467"/>
      <c r="H150" s="467"/>
      <c r="I150" s="467"/>
      <c r="J150" s="467"/>
      <c r="K150" s="467"/>
      <c r="L150" s="560"/>
      <c r="M150" s="467"/>
      <c r="N150" s="467"/>
      <c r="O150" s="467"/>
      <c r="P150" s="467"/>
      <c r="Q150" s="467"/>
    </row>
    <row r="151" spans="1:17" s="1" customFormat="1" x14ac:dyDescent="0.3">
      <c r="A151" s="13"/>
      <c r="B151" s="13"/>
      <c r="C151" s="13"/>
      <c r="D151" s="13"/>
      <c r="E151" s="534"/>
      <c r="F151" s="467"/>
      <c r="G151" s="467"/>
      <c r="H151" s="467"/>
      <c r="I151" s="467"/>
      <c r="J151" s="467"/>
      <c r="K151" s="467"/>
      <c r="L151" s="560"/>
      <c r="M151" s="467"/>
      <c r="N151" s="467"/>
      <c r="O151" s="467"/>
      <c r="P151" s="467"/>
      <c r="Q151" s="467"/>
    </row>
    <row r="152" spans="1:17" s="1" customFormat="1" x14ac:dyDescent="0.3">
      <c r="A152" s="13"/>
      <c r="B152" s="13"/>
      <c r="C152" s="13"/>
      <c r="D152" s="13"/>
      <c r="E152" s="534"/>
      <c r="F152" s="467"/>
      <c r="G152" s="467"/>
      <c r="H152" s="467"/>
      <c r="I152" s="467"/>
      <c r="J152" s="467"/>
      <c r="K152" s="467"/>
      <c r="L152" s="560"/>
      <c r="M152" s="467"/>
      <c r="N152" s="467"/>
      <c r="O152" s="467"/>
      <c r="P152" s="467"/>
      <c r="Q152" s="467"/>
    </row>
    <row r="153" spans="1:17" s="1" customFormat="1" x14ac:dyDescent="0.3">
      <c r="A153" s="13"/>
      <c r="B153" s="13"/>
      <c r="C153" s="13"/>
      <c r="D153" s="13"/>
      <c r="E153" s="534"/>
      <c r="F153" s="467"/>
      <c r="G153" s="467"/>
      <c r="H153" s="467"/>
      <c r="I153" s="467"/>
      <c r="J153" s="467"/>
      <c r="K153" s="467"/>
      <c r="L153" s="560"/>
      <c r="M153" s="467"/>
      <c r="N153" s="467"/>
      <c r="O153" s="467"/>
      <c r="P153" s="467"/>
      <c r="Q153" s="467"/>
    </row>
    <row r="154" spans="1:17" s="1" customFormat="1" x14ac:dyDescent="0.3">
      <c r="A154" s="13"/>
      <c r="B154" s="13"/>
      <c r="C154" s="13"/>
      <c r="D154" s="13"/>
      <c r="E154" s="534"/>
      <c r="F154" s="467"/>
      <c r="G154" s="467"/>
      <c r="H154" s="467"/>
      <c r="I154" s="467"/>
      <c r="J154" s="467"/>
      <c r="K154" s="467"/>
      <c r="L154" s="560"/>
      <c r="M154" s="467"/>
      <c r="N154" s="467"/>
      <c r="O154" s="467"/>
      <c r="P154" s="467"/>
      <c r="Q154" s="467"/>
    </row>
    <row r="155" spans="1:17" s="1" customFormat="1" x14ac:dyDescent="0.3">
      <c r="A155" s="13"/>
      <c r="B155" s="13"/>
      <c r="C155" s="13"/>
      <c r="D155" s="13"/>
      <c r="E155" s="534"/>
      <c r="F155" s="467"/>
      <c r="G155" s="467"/>
      <c r="H155" s="467"/>
      <c r="I155" s="467"/>
      <c r="J155" s="467"/>
      <c r="K155" s="467"/>
      <c r="L155" s="560"/>
      <c r="M155" s="467"/>
      <c r="N155" s="467"/>
      <c r="O155" s="467"/>
      <c r="P155" s="467"/>
      <c r="Q155" s="467"/>
    </row>
    <row r="156" spans="1:17" s="1" customFormat="1" x14ac:dyDescent="0.3">
      <c r="A156" s="13"/>
      <c r="B156" s="13"/>
      <c r="C156" s="13"/>
      <c r="D156" s="13"/>
      <c r="E156" s="534"/>
      <c r="F156" s="467"/>
      <c r="G156" s="467"/>
      <c r="H156" s="467"/>
      <c r="I156" s="467"/>
      <c r="J156" s="467"/>
      <c r="K156" s="467"/>
      <c r="L156" s="560"/>
      <c r="M156" s="467"/>
      <c r="N156" s="467"/>
      <c r="O156" s="467"/>
      <c r="P156" s="467"/>
      <c r="Q156" s="467"/>
    </row>
    <row r="157" spans="1:17" s="1" customFormat="1" x14ac:dyDescent="0.3">
      <c r="A157" s="13"/>
      <c r="B157" s="13"/>
      <c r="C157" s="13"/>
      <c r="D157" s="13"/>
      <c r="E157" s="534"/>
      <c r="F157" s="467"/>
      <c r="G157" s="467"/>
      <c r="H157" s="467"/>
      <c r="I157" s="467"/>
      <c r="J157" s="467"/>
      <c r="K157" s="467"/>
      <c r="L157" s="560"/>
      <c r="M157" s="467"/>
      <c r="N157" s="467"/>
      <c r="O157" s="467"/>
      <c r="P157" s="467"/>
      <c r="Q157" s="467"/>
    </row>
    <row r="158" spans="1:17" s="1" customFormat="1" x14ac:dyDescent="0.3">
      <c r="A158" s="13"/>
      <c r="B158" s="13"/>
      <c r="C158" s="13"/>
      <c r="D158" s="13"/>
      <c r="E158" s="534"/>
      <c r="F158" s="467"/>
      <c r="G158" s="467"/>
      <c r="H158" s="467"/>
      <c r="I158" s="467"/>
      <c r="J158" s="467"/>
      <c r="K158" s="467"/>
      <c r="L158" s="560"/>
      <c r="M158" s="467"/>
      <c r="N158" s="467"/>
      <c r="O158" s="467"/>
      <c r="P158" s="467"/>
      <c r="Q158" s="467"/>
    </row>
    <row r="159" spans="1:17" s="1" customFormat="1" x14ac:dyDescent="0.3">
      <c r="A159" s="13"/>
      <c r="B159" s="13"/>
      <c r="C159" s="13"/>
      <c r="D159" s="13"/>
      <c r="E159" s="534"/>
      <c r="F159" s="467"/>
      <c r="G159" s="467"/>
      <c r="H159" s="467"/>
      <c r="I159" s="467"/>
      <c r="J159" s="467"/>
      <c r="K159" s="467"/>
      <c r="L159" s="560"/>
      <c r="M159" s="467"/>
      <c r="N159" s="467"/>
      <c r="O159" s="467"/>
      <c r="P159" s="467"/>
      <c r="Q159" s="467"/>
    </row>
    <row r="160" spans="1:17" s="1" customFormat="1" x14ac:dyDescent="0.3">
      <c r="A160" s="13"/>
      <c r="B160" s="13"/>
      <c r="C160" s="13"/>
      <c r="D160" s="13"/>
      <c r="E160" s="534"/>
      <c r="F160" s="467"/>
      <c r="G160" s="467"/>
      <c r="H160" s="467"/>
      <c r="I160" s="467"/>
      <c r="J160" s="467"/>
      <c r="K160" s="467"/>
      <c r="L160" s="560"/>
      <c r="M160" s="467"/>
      <c r="N160" s="467"/>
      <c r="O160" s="467"/>
      <c r="P160" s="467"/>
      <c r="Q160" s="467"/>
    </row>
    <row r="161" spans="1:17" s="1" customFormat="1" x14ac:dyDescent="0.3">
      <c r="A161" s="13"/>
      <c r="B161" s="13"/>
      <c r="C161" s="13"/>
      <c r="D161" s="13"/>
      <c r="E161" s="534"/>
      <c r="F161" s="467"/>
      <c r="G161" s="467"/>
      <c r="H161" s="467"/>
      <c r="I161" s="467"/>
      <c r="J161" s="467"/>
      <c r="K161" s="467"/>
      <c r="L161" s="560"/>
      <c r="M161" s="467"/>
      <c r="N161" s="467"/>
      <c r="O161" s="467"/>
      <c r="P161" s="467"/>
      <c r="Q161" s="467"/>
    </row>
    <row r="162" spans="1:17" s="1" customFormat="1" x14ac:dyDescent="0.3">
      <c r="A162" s="13"/>
      <c r="B162" s="13"/>
      <c r="C162" s="13"/>
      <c r="D162" s="13"/>
      <c r="E162" s="534"/>
      <c r="F162" s="467"/>
      <c r="G162" s="467"/>
      <c r="H162" s="467"/>
      <c r="I162" s="467"/>
      <c r="J162" s="467"/>
      <c r="K162" s="467"/>
      <c r="L162" s="560"/>
      <c r="M162" s="467"/>
      <c r="N162" s="467"/>
      <c r="O162" s="467"/>
      <c r="P162" s="467"/>
      <c r="Q162" s="467"/>
    </row>
    <row r="163" spans="1:17" s="1" customFormat="1" x14ac:dyDescent="0.3">
      <c r="A163" s="13"/>
      <c r="B163" s="13"/>
      <c r="C163" s="13"/>
      <c r="D163" s="13"/>
      <c r="E163" s="534"/>
      <c r="F163" s="467"/>
      <c r="G163" s="467"/>
      <c r="H163" s="467"/>
      <c r="I163" s="467"/>
      <c r="J163" s="467"/>
      <c r="K163" s="467"/>
      <c r="L163" s="560"/>
      <c r="M163" s="467"/>
      <c r="N163" s="467"/>
      <c r="O163" s="467"/>
      <c r="P163" s="467"/>
      <c r="Q163" s="467"/>
    </row>
    <row r="164" spans="1:17" s="1" customFormat="1" x14ac:dyDescent="0.3">
      <c r="A164" s="13"/>
      <c r="B164" s="13"/>
      <c r="C164" s="13"/>
      <c r="D164" s="13"/>
      <c r="E164" s="534"/>
      <c r="F164" s="467"/>
      <c r="G164" s="467"/>
      <c r="H164" s="467"/>
      <c r="I164" s="467"/>
      <c r="J164" s="467"/>
      <c r="K164" s="467"/>
      <c r="L164" s="560"/>
      <c r="M164" s="467"/>
      <c r="N164" s="467"/>
      <c r="O164" s="467"/>
      <c r="P164" s="467"/>
      <c r="Q164" s="467"/>
    </row>
    <row r="165" spans="1:17" s="1" customFormat="1" x14ac:dyDescent="0.3">
      <c r="A165" s="13"/>
      <c r="B165" s="13"/>
      <c r="C165" s="13"/>
      <c r="D165" s="13"/>
      <c r="E165" s="534"/>
      <c r="F165" s="467"/>
      <c r="G165" s="467"/>
      <c r="H165" s="467"/>
      <c r="I165" s="467"/>
      <c r="J165" s="467"/>
      <c r="K165" s="467"/>
      <c r="L165" s="560"/>
      <c r="M165" s="467"/>
      <c r="N165" s="467"/>
      <c r="O165" s="467"/>
      <c r="P165" s="467"/>
      <c r="Q165" s="467"/>
    </row>
    <row r="166" spans="1:17" s="1" customFormat="1" x14ac:dyDescent="0.3">
      <c r="A166" s="13"/>
      <c r="B166" s="13"/>
      <c r="C166" s="13"/>
      <c r="D166" s="13"/>
      <c r="E166" s="534"/>
      <c r="F166" s="467"/>
      <c r="G166" s="467"/>
      <c r="H166" s="467"/>
      <c r="I166" s="467"/>
      <c r="J166" s="467"/>
      <c r="K166" s="467"/>
      <c r="L166" s="560"/>
      <c r="M166" s="467"/>
      <c r="N166" s="467"/>
      <c r="O166" s="467"/>
      <c r="P166" s="467"/>
      <c r="Q166" s="467"/>
    </row>
    <row r="167" spans="1:17" s="1" customFormat="1" x14ac:dyDescent="0.3">
      <c r="A167" s="13"/>
      <c r="B167" s="13"/>
      <c r="C167" s="13"/>
      <c r="D167" s="13"/>
      <c r="E167" s="534"/>
      <c r="F167" s="467"/>
      <c r="G167" s="467"/>
      <c r="H167" s="467"/>
      <c r="I167" s="467"/>
      <c r="J167" s="467"/>
      <c r="K167" s="467"/>
      <c r="L167" s="560"/>
      <c r="M167" s="467"/>
      <c r="N167" s="467"/>
      <c r="O167" s="467"/>
      <c r="P167" s="467"/>
      <c r="Q167" s="467"/>
    </row>
    <row r="168" spans="1:17" s="1" customFormat="1" x14ac:dyDescent="0.3">
      <c r="A168" s="13"/>
      <c r="B168" s="13"/>
      <c r="C168" s="13"/>
      <c r="D168" s="13"/>
      <c r="E168" s="534"/>
      <c r="F168" s="467"/>
      <c r="G168" s="467"/>
      <c r="H168" s="467"/>
      <c r="I168" s="467"/>
      <c r="J168" s="467"/>
      <c r="K168" s="467"/>
      <c r="L168" s="560"/>
      <c r="M168" s="467"/>
      <c r="N168" s="467"/>
      <c r="O168" s="467"/>
      <c r="P168" s="467"/>
      <c r="Q168" s="467"/>
    </row>
    <row r="169" spans="1:17" s="1" customFormat="1" x14ac:dyDescent="0.3">
      <c r="A169" s="13"/>
      <c r="B169" s="13"/>
      <c r="C169" s="13"/>
      <c r="D169" s="13"/>
      <c r="E169" s="534"/>
      <c r="F169" s="467"/>
      <c r="G169" s="467"/>
      <c r="H169" s="467"/>
      <c r="I169" s="467"/>
      <c r="J169" s="467"/>
      <c r="K169" s="467"/>
      <c r="L169" s="560"/>
      <c r="M169" s="467"/>
      <c r="N169" s="467"/>
      <c r="O169" s="467"/>
      <c r="P169" s="467"/>
      <c r="Q169" s="467"/>
    </row>
    <row r="170" spans="1:17" s="1" customFormat="1" x14ac:dyDescent="0.3">
      <c r="A170" s="13"/>
      <c r="B170" s="13"/>
      <c r="C170" s="13"/>
      <c r="D170" s="13"/>
      <c r="E170" s="534"/>
      <c r="F170" s="467"/>
      <c r="G170" s="467"/>
      <c r="H170" s="467"/>
      <c r="I170" s="467"/>
      <c r="J170" s="467"/>
      <c r="K170" s="467"/>
      <c r="L170" s="560"/>
      <c r="M170" s="467"/>
      <c r="N170" s="467"/>
      <c r="O170" s="467"/>
      <c r="P170" s="467"/>
      <c r="Q170" s="467"/>
    </row>
    <row r="171" spans="1:17" s="1" customFormat="1" x14ac:dyDescent="0.3">
      <c r="A171" s="13"/>
      <c r="B171" s="13"/>
      <c r="C171" s="13"/>
      <c r="D171" s="13"/>
      <c r="E171" s="534"/>
      <c r="F171" s="467"/>
      <c r="G171" s="467"/>
      <c r="H171" s="467"/>
      <c r="I171" s="467"/>
      <c r="J171" s="467"/>
      <c r="K171" s="467"/>
      <c r="L171" s="560"/>
      <c r="M171" s="467"/>
      <c r="N171" s="467"/>
      <c r="O171" s="467"/>
      <c r="P171" s="467"/>
      <c r="Q171" s="467"/>
    </row>
    <row r="172" spans="1:17" s="1" customFormat="1" x14ac:dyDescent="0.3">
      <c r="A172" s="13"/>
      <c r="B172" s="13"/>
      <c r="C172" s="13"/>
      <c r="D172" s="13"/>
      <c r="E172" s="534"/>
      <c r="F172" s="467"/>
      <c r="G172" s="467"/>
      <c r="H172" s="467"/>
      <c r="I172" s="467"/>
      <c r="J172" s="467"/>
      <c r="K172" s="467"/>
      <c r="L172" s="560"/>
      <c r="M172" s="467"/>
      <c r="N172" s="467"/>
      <c r="O172" s="467"/>
      <c r="P172" s="467"/>
      <c r="Q172" s="467"/>
    </row>
    <row r="173" spans="1:17" s="1" customFormat="1" x14ac:dyDescent="0.3">
      <c r="A173" s="13"/>
      <c r="B173" s="13"/>
      <c r="C173" s="13"/>
      <c r="D173" s="13"/>
      <c r="E173" s="534"/>
      <c r="F173" s="467"/>
      <c r="G173" s="467"/>
      <c r="H173" s="467"/>
      <c r="I173" s="467"/>
      <c r="J173" s="467"/>
      <c r="K173" s="467"/>
      <c r="L173" s="560"/>
      <c r="M173" s="467"/>
      <c r="N173" s="467"/>
      <c r="O173" s="467"/>
      <c r="P173" s="467"/>
      <c r="Q173" s="467"/>
    </row>
    <row r="174" spans="1:17" s="1" customFormat="1" x14ac:dyDescent="0.3">
      <c r="A174" s="13"/>
      <c r="B174" s="13"/>
      <c r="C174" s="13"/>
      <c r="D174" s="13"/>
      <c r="E174" s="534"/>
      <c r="F174" s="467"/>
      <c r="G174" s="467"/>
      <c r="H174" s="467"/>
      <c r="I174" s="467"/>
      <c r="J174" s="467"/>
      <c r="K174" s="467"/>
      <c r="L174" s="560"/>
      <c r="M174" s="467"/>
      <c r="N174" s="467"/>
      <c r="O174" s="467"/>
      <c r="P174" s="467"/>
      <c r="Q174" s="467"/>
    </row>
    <row r="175" spans="1:17" s="1" customFormat="1" x14ac:dyDescent="0.3">
      <c r="A175" s="13"/>
      <c r="B175" s="13"/>
      <c r="C175" s="13"/>
      <c r="D175" s="13"/>
      <c r="E175" s="534"/>
      <c r="F175" s="467"/>
      <c r="G175" s="467"/>
      <c r="H175" s="467"/>
      <c r="I175" s="467"/>
      <c r="J175" s="467"/>
      <c r="K175" s="467"/>
      <c r="L175" s="560"/>
      <c r="M175" s="467"/>
      <c r="N175" s="467"/>
      <c r="O175" s="467"/>
      <c r="P175" s="467"/>
      <c r="Q175" s="467"/>
    </row>
    <row r="176" spans="1:17" s="1" customFormat="1" x14ac:dyDescent="0.3">
      <c r="A176" s="13"/>
      <c r="B176" s="13"/>
      <c r="C176" s="13"/>
      <c r="D176" s="13"/>
      <c r="E176" s="534"/>
      <c r="F176" s="467"/>
      <c r="G176" s="467"/>
      <c r="H176" s="467"/>
      <c r="I176" s="467"/>
      <c r="J176" s="467"/>
      <c r="K176" s="467"/>
      <c r="L176" s="560"/>
      <c r="M176" s="467"/>
      <c r="N176" s="467"/>
      <c r="O176" s="467"/>
      <c r="P176" s="467"/>
      <c r="Q176" s="467"/>
    </row>
    <row r="177" spans="1:17" s="1" customFormat="1" x14ac:dyDescent="0.3">
      <c r="A177" s="13"/>
      <c r="B177" s="13"/>
      <c r="C177" s="13"/>
      <c r="D177" s="13"/>
      <c r="E177" s="534"/>
      <c r="F177" s="467"/>
      <c r="G177" s="467"/>
      <c r="H177" s="467"/>
      <c r="I177" s="467"/>
      <c r="J177" s="467"/>
      <c r="K177" s="467"/>
      <c r="L177" s="560"/>
      <c r="M177" s="467"/>
      <c r="N177" s="467"/>
      <c r="O177" s="467"/>
      <c r="P177" s="467"/>
      <c r="Q177" s="467"/>
    </row>
    <row r="178" spans="1:17" s="1" customFormat="1" x14ac:dyDescent="0.3">
      <c r="A178" s="13"/>
      <c r="B178" s="13"/>
      <c r="C178" s="13"/>
      <c r="D178" s="13"/>
      <c r="E178" s="534"/>
      <c r="F178" s="467"/>
      <c r="G178" s="467"/>
      <c r="H178" s="467"/>
      <c r="I178" s="467"/>
      <c r="J178" s="467"/>
      <c r="K178" s="467"/>
      <c r="L178" s="560"/>
      <c r="M178" s="467"/>
      <c r="N178" s="467"/>
      <c r="O178" s="467"/>
      <c r="P178" s="467"/>
      <c r="Q178" s="467"/>
    </row>
    <row r="179" spans="1:17" s="1" customFormat="1" x14ac:dyDescent="0.3">
      <c r="A179" s="13"/>
      <c r="B179" s="13"/>
      <c r="C179" s="13"/>
      <c r="D179" s="13"/>
      <c r="E179" s="534"/>
      <c r="F179" s="467"/>
      <c r="G179" s="467"/>
      <c r="H179" s="467"/>
      <c r="I179" s="467"/>
      <c r="J179" s="467"/>
      <c r="K179" s="467"/>
      <c r="L179" s="560"/>
      <c r="M179" s="467"/>
      <c r="N179" s="467"/>
      <c r="O179" s="467"/>
      <c r="P179" s="467"/>
      <c r="Q179" s="467"/>
    </row>
    <row r="180" spans="1:17" s="1" customFormat="1" x14ac:dyDescent="0.3">
      <c r="A180" s="13"/>
      <c r="B180" s="13"/>
      <c r="C180" s="13"/>
      <c r="D180" s="13"/>
      <c r="E180" s="534"/>
      <c r="F180" s="467"/>
      <c r="G180" s="467"/>
      <c r="H180" s="467"/>
      <c r="I180" s="467"/>
      <c r="J180" s="467"/>
      <c r="K180" s="467"/>
      <c r="L180" s="560"/>
      <c r="M180" s="467"/>
      <c r="N180" s="467"/>
      <c r="O180" s="467"/>
      <c r="P180" s="467"/>
      <c r="Q180" s="467"/>
    </row>
    <row r="181" spans="1:17" s="1" customFormat="1" x14ac:dyDescent="0.3">
      <c r="A181" s="13"/>
      <c r="B181" s="13"/>
      <c r="C181" s="13"/>
      <c r="D181" s="13"/>
      <c r="E181" s="534"/>
      <c r="F181" s="467"/>
      <c r="G181" s="467"/>
      <c r="H181" s="467"/>
      <c r="I181" s="467"/>
      <c r="J181" s="467"/>
      <c r="K181" s="467"/>
      <c r="L181" s="560"/>
      <c r="M181" s="467"/>
      <c r="N181" s="467"/>
      <c r="O181" s="467"/>
      <c r="P181" s="467"/>
      <c r="Q181" s="467"/>
    </row>
    <row r="182" spans="1:17" s="1" customFormat="1" x14ac:dyDescent="0.3">
      <c r="A182" s="13"/>
      <c r="B182" s="13"/>
      <c r="C182" s="13"/>
      <c r="D182" s="13"/>
      <c r="E182" s="534"/>
      <c r="F182" s="467"/>
      <c r="G182" s="467"/>
      <c r="H182" s="467"/>
      <c r="I182" s="467"/>
      <c r="J182" s="467"/>
      <c r="K182" s="467"/>
      <c r="L182" s="560"/>
      <c r="M182" s="467"/>
      <c r="N182" s="467"/>
      <c r="O182" s="467"/>
      <c r="P182" s="467"/>
      <c r="Q182" s="467"/>
    </row>
    <row r="183" spans="1:17" s="1" customFormat="1" x14ac:dyDescent="0.3">
      <c r="A183" s="13"/>
      <c r="B183" s="13"/>
      <c r="C183" s="13"/>
      <c r="D183" s="13"/>
      <c r="E183" s="534"/>
      <c r="F183" s="467"/>
      <c r="G183" s="467"/>
      <c r="H183" s="467"/>
      <c r="I183" s="467"/>
      <c r="J183" s="467"/>
      <c r="K183" s="467"/>
      <c r="L183" s="560"/>
      <c r="M183" s="467"/>
      <c r="N183" s="467"/>
      <c r="O183" s="467"/>
      <c r="P183" s="467"/>
      <c r="Q183" s="467"/>
    </row>
    <row r="184" spans="1:17" s="1" customFormat="1" x14ac:dyDescent="0.3">
      <c r="A184" s="13"/>
      <c r="B184" s="13"/>
      <c r="C184" s="13"/>
      <c r="D184" s="13"/>
      <c r="E184" s="534"/>
      <c r="F184" s="467"/>
      <c r="G184" s="467"/>
      <c r="H184" s="467"/>
      <c r="I184" s="467"/>
      <c r="J184" s="467"/>
      <c r="K184" s="467"/>
      <c r="L184" s="560"/>
      <c r="M184" s="467"/>
      <c r="N184" s="467"/>
      <c r="O184" s="467"/>
      <c r="P184" s="467"/>
      <c r="Q184" s="467"/>
    </row>
    <row r="185" spans="1:17" s="1" customFormat="1" x14ac:dyDescent="0.3">
      <c r="A185" s="13"/>
      <c r="B185" s="13"/>
      <c r="C185" s="13"/>
      <c r="D185" s="13"/>
      <c r="E185" s="534"/>
      <c r="F185" s="467"/>
      <c r="G185" s="467"/>
      <c r="H185" s="467"/>
      <c r="I185" s="467"/>
      <c r="J185" s="467"/>
      <c r="K185" s="467"/>
      <c r="L185" s="560"/>
      <c r="M185" s="467"/>
      <c r="N185" s="467"/>
      <c r="O185" s="467"/>
      <c r="P185" s="467"/>
      <c r="Q185" s="467"/>
    </row>
    <row r="186" spans="1:17" s="1" customFormat="1" x14ac:dyDescent="0.3">
      <c r="A186" s="13"/>
      <c r="B186" s="13"/>
      <c r="C186" s="13"/>
      <c r="D186" s="13"/>
      <c r="E186" s="534"/>
      <c r="F186" s="467"/>
      <c r="G186" s="467"/>
      <c r="H186" s="467"/>
      <c r="I186" s="467"/>
      <c r="J186" s="467"/>
      <c r="K186" s="467"/>
      <c r="L186" s="560"/>
      <c r="M186" s="467"/>
      <c r="N186" s="467"/>
      <c r="O186" s="467"/>
      <c r="P186" s="467"/>
      <c r="Q186" s="467"/>
    </row>
    <row r="187" spans="1:17" s="1" customFormat="1" x14ac:dyDescent="0.3">
      <c r="A187" s="13"/>
      <c r="B187" s="13"/>
      <c r="C187" s="13"/>
      <c r="D187" s="13"/>
      <c r="E187" s="534"/>
      <c r="F187" s="467"/>
      <c r="G187" s="467"/>
      <c r="H187" s="467"/>
      <c r="I187" s="467"/>
      <c r="J187" s="467"/>
      <c r="K187" s="467"/>
      <c r="L187" s="560"/>
      <c r="M187" s="467"/>
      <c r="N187" s="467"/>
      <c r="O187" s="467"/>
      <c r="P187" s="467"/>
      <c r="Q187" s="467"/>
    </row>
    <row r="188" spans="1:17" s="1" customFormat="1" x14ac:dyDescent="0.3">
      <c r="A188" s="13"/>
      <c r="B188" s="13"/>
      <c r="C188" s="13"/>
      <c r="D188" s="13"/>
      <c r="E188" s="534"/>
      <c r="F188" s="467"/>
      <c r="G188" s="467"/>
      <c r="H188" s="467"/>
      <c r="I188" s="467"/>
      <c r="J188" s="467"/>
      <c r="K188" s="467"/>
      <c r="L188" s="560"/>
      <c r="M188" s="467"/>
      <c r="N188" s="467"/>
      <c r="O188" s="467"/>
      <c r="P188" s="467"/>
      <c r="Q188" s="467"/>
    </row>
    <row r="189" spans="1:17" s="1" customFormat="1" x14ac:dyDescent="0.3">
      <c r="A189" s="13"/>
      <c r="B189" s="13"/>
      <c r="C189" s="13"/>
      <c r="D189" s="13"/>
      <c r="E189" s="534"/>
      <c r="F189" s="467"/>
      <c r="G189" s="467"/>
      <c r="H189" s="467"/>
      <c r="I189" s="467"/>
      <c r="J189" s="467"/>
      <c r="K189" s="467"/>
      <c r="L189" s="560"/>
      <c r="M189" s="467"/>
      <c r="N189" s="467"/>
      <c r="O189" s="467"/>
      <c r="P189" s="467"/>
      <c r="Q189" s="467"/>
    </row>
    <row r="190" spans="1:17" s="1" customFormat="1" x14ac:dyDescent="0.3">
      <c r="A190" s="13"/>
      <c r="B190" s="13"/>
      <c r="C190" s="13"/>
      <c r="D190" s="13"/>
      <c r="E190" s="534"/>
      <c r="F190" s="467"/>
      <c r="G190" s="467"/>
      <c r="H190" s="467"/>
      <c r="I190" s="467"/>
      <c r="J190" s="467"/>
      <c r="K190" s="467"/>
      <c r="L190" s="560"/>
      <c r="M190" s="467"/>
      <c r="N190" s="467"/>
      <c r="O190" s="467"/>
      <c r="P190" s="467"/>
      <c r="Q190" s="467"/>
    </row>
    <row r="191" spans="1:17" s="1" customFormat="1" x14ac:dyDescent="0.3">
      <c r="A191" s="13"/>
      <c r="B191" s="13"/>
      <c r="C191" s="13"/>
      <c r="D191" s="13"/>
      <c r="E191" s="534"/>
      <c r="F191" s="467"/>
      <c r="G191" s="467"/>
      <c r="H191" s="467"/>
      <c r="I191" s="467"/>
      <c r="J191" s="467"/>
      <c r="K191" s="467"/>
      <c r="L191" s="560"/>
      <c r="M191" s="467"/>
      <c r="N191" s="467"/>
      <c r="O191" s="467"/>
      <c r="P191" s="467"/>
      <c r="Q191" s="467"/>
    </row>
    <row r="192" spans="1:17" s="1" customFormat="1" x14ac:dyDescent="0.3">
      <c r="A192" s="13"/>
      <c r="B192" s="13"/>
      <c r="C192" s="13"/>
      <c r="D192" s="13"/>
      <c r="E192" s="534"/>
      <c r="F192" s="467"/>
      <c r="G192" s="467"/>
      <c r="H192" s="467"/>
      <c r="I192" s="467"/>
      <c r="J192" s="467"/>
      <c r="K192" s="467"/>
      <c r="L192" s="560"/>
      <c r="M192" s="467"/>
      <c r="N192" s="467"/>
      <c r="O192" s="467"/>
      <c r="P192" s="467"/>
      <c r="Q192" s="467"/>
    </row>
    <row r="193" spans="1:17" s="1" customFormat="1" x14ac:dyDescent="0.3">
      <c r="A193" s="13"/>
      <c r="B193" s="13"/>
      <c r="C193" s="13"/>
      <c r="D193" s="13"/>
      <c r="E193" s="534"/>
      <c r="F193" s="467"/>
      <c r="G193" s="467"/>
      <c r="H193" s="467"/>
      <c r="I193" s="467"/>
      <c r="J193" s="467"/>
      <c r="K193" s="467"/>
      <c r="L193" s="560"/>
      <c r="M193" s="467"/>
      <c r="N193" s="467"/>
      <c r="O193" s="467"/>
      <c r="P193" s="467"/>
      <c r="Q193" s="467"/>
    </row>
    <row r="194" spans="1:17" s="1" customFormat="1" x14ac:dyDescent="0.3">
      <c r="A194" s="13"/>
      <c r="B194" s="13"/>
      <c r="C194" s="13"/>
      <c r="D194" s="13"/>
      <c r="E194" s="534"/>
      <c r="F194" s="467"/>
      <c r="G194" s="467"/>
      <c r="H194" s="467"/>
      <c r="I194" s="467"/>
      <c r="J194" s="467"/>
      <c r="K194" s="467"/>
      <c r="L194" s="560"/>
      <c r="M194" s="467"/>
      <c r="N194" s="467"/>
      <c r="O194" s="467"/>
      <c r="P194" s="467"/>
      <c r="Q194" s="467"/>
    </row>
    <row r="195" spans="1:17" s="1" customFormat="1" x14ac:dyDescent="0.3">
      <c r="A195" s="13"/>
      <c r="B195" s="13"/>
      <c r="C195" s="13"/>
      <c r="D195" s="13"/>
      <c r="E195" s="534"/>
      <c r="F195" s="467"/>
      <c r="G195" s="467"/>
      <c r="H195" s="467"/>
      <c r="I195" s="467"/>
      <c r="J195" s="467"/>
      <c r="K195" s="467"/>
      <c r="L195" s="560"/>
      <c r="M195" s="467"/>
      <c r="N195" s="467"/>
      <c r="O195" s="467"/>
      <c r="P195" s="467"/>
      <c r="Q195" s="467"/>
    </row>
    <row r="196" spans="1:17" s="1" customFormat="1" x14ac:dyDescent="0.3">
      <c r="A196" s="13"/>
      <c r="B196" s="13"/>
      <c r="C196" s="13"/>
      <c r="D196" s="13"/>
      <c r="E196" s="534"/>
      <c r="F196" s="467"/>
      <c r="G196" s="467"/>
      <c r="H196" s="467"/>
      <c r="I196" s="467"/>
      <c r="J196" s="467"/>
      <c r="K196" s="467"/>
      <c r="L196" s="560"/>
      <c r="M196" s="467"/>
      <c r="N196" s="467"/>
      <c r="O196" s="467"/>
      <c r="P196" s="467"/>
      <c r="Q196" s="467"/>
    </row>
    <row r="197" spans="1:17" s="1" customFormat="1" x14ac:dyDescent="0.3">
      <c r="A197" s="13"/>
      <c r="B197" s="13"/>
      <c r="C197" s="13"/>
      <c r="D197" s="13"/>
      <c r="E197" s="534"/>
      <c r="F197" s="467"/>
      <c r="G197" s="467"/>
      <c r="H197" s="467"/>
      <c r="I197" s="467"/>
      <c r="J197" s="467"/>
      <c r="K197" s="467"/>
      <c r="L197" s="560"/>
      <c r="M197" s="467"/>
      <c r="N197" s="467"/>
      <c r="O197" s="467"/>
      <c r="P197" s="467"/>
      <c r="Q197" s="467"/>
    </row>
    <row r="198" spans="1:17" s="1" customFormat="1" x14ac:dyDescent="0.3">
      <c r="A198" s="13"/>
      <c r="B198" s="13"/>
      <c r="C198" s="13"/>
      <c r="D198" s="13"/>
      <c r="E198" s="534"/>
      <c r="F198" s="467"/>
      <c r="G198" s="467"/>
      <c r="H198" s="467"/>
      <c r="I198" s="467"/>
      <c r="J198" s="467"/>
      <c r="K198" s="467"/>
      <c r="L198" s="560"/>
      <c r="M198" s="467"/>
      <c r="N198" s="467"/>
      <c r="O198" s="467"/>
      <c r="P198" s="467"/>
      <c r="Q198" s="467"/>
    </row>
    <row r="199" spans="1:17" s="1" customFormat="1" x14ac:dyDescent="0.3">
      <c r="A199" s="13"/>
      <c r="B199" s="13"/>
      <c r="C199" s="13"/>
      <c r="D199" s="13"/>
      <c r="E199" s="534"/>
      <c r="F199" s="467"/>
      <c r="G199" s="467"/>
      <c r="H199" s="467"/>
      <c r="I199" s="467"/>
      <c r="J199" s="467"/>
      <c r="K199" s="467"/>
      <c r="L199" s="560"/>
      <c r="M199" s="467"/>
      <c r="N199" s="467"/>
      <c r="O199" s="467"/>
      <c r="P199" s="467"/>
      <c r="Q199" s="467"/>
    </row>
    <row r="200" spans="1:17" s="1" customFormat="1" x14ac:dyDescent="0.3">
      <c r="A200" s="13"/>
      <c r="B200" s="13"/>
      <c r="C200" s="13"/>
      <c r="D200" s="13"/>
      <c r="E200" s="534"/>
      <c r="F200" s="467"/>
      <c r="G200" s="467"/>
      <c r="H200" s="467"/>
      <c r="I200" s="467"/>
      <c r="J200" s="467"/>
      <c r="K200" s="467"/>
      <c r="L200" s="560"/>
      <c r="M200" s="467"/>
      <c r="N200" s="467"/>
      <c r="O200" s="467"/>
      <c r="P200" s="467"/>
      <c r="Q200" s="467"/>
    </row>
    <row r="201" spans="1:17" s="1" customFormat="1" x14ac:dyDescent="0.3">
      <c r="A201" s="13"/>
      <c r="B201" s="13"/>
      <c r="C201" s="13"/>
      <c r="D201" s="13"/>
      <c r="E201" s="534"/>
      <c r="F201" s="467"/>
      <c r="G201" s="467"/>
      <c r="H201" s="467"/>
      <c r="I201" s="467"/>
      <c r="J201" s="467"/>
      <c r="K201" s="467"/>
      <c r="L201" s="560"/>
      <c r="M201" s="467"/>
      <c r="N201" s="467"/>
      <c r="O201" s="467"/>
      <c r="P201" s="467"/>
      <c r="Q201" s="467"/>
    </row>
    <row r="202" spans="1:17" s="1" customFormat="1" x14ac:dyDescent="0.3">
      <c r="A202" s="13"/>
      <c r="B202" s="13"/>
      <c r="C202" s="13"/>
      <c r="D202" s="13"/>
      <c r="E202" s="534"/>
      <c r="F202" s="467"/>
      <c r="G202" s="467"/>
      <c r="H202" s="467"/>
      <c r="I202" s="467"/>
      <c r="J202" s="467"/>
      <c r="K202" s="467"/>
      <c r="L202" s="560"/>
      <c r="M202" s="467"/>
      <c r="N202" s="467"/>
      <c r="O202" s="467"/>
      <c r="P202" s="467"/>
      <c r="Q202" s="467"/>
    </row>
    <row r="203" spans="1:17" s="1" customFormat="1" x14ac:dyDescent="0.3">
      <c r="A203" s="13"/>
      <c r="B203" s="13"/>
      <c r="C203" s="13"/>
      <c r="D203" s="13"/>
      <c r="E203" s="534"/>
      <c r="F203" s="467"/>
      <c r="G203" s="467"/>
      <c r="H203" s="467"/>
      <c r="I203" s="467"/>
      <c r="J203" s="467"/>
      <c r="K203" s="467"/>
      <c r="L203" s="560"/>
      <c r="M203" s="467"/>
      <c r="N203" s="467"/>
      <c r="O203" s="467"/>
      <c r="P203" s="467"/>
      <c r="Q203" s="467"/>
    </row>
    <row r="204" spans="1:17" s="1" customFormat="1" x14ac:dyDescent="0.3">
      <c r="A204" s="13"/>
      <c r="B204" s="13"/>
      <c r="C204" s="13"/>
      <c r="D204" s="13"/>
      <c r="E204" s="534"/>
      <c r="F204" s="467"/>
      <c r="G204" s="467"/>
      <c r="H204" s="467"/>
      <c r="I204" s="467"/>
      <c r="J204" s="467"/>
      <c r="K204" s="467"/>
      <c r="L204" s="560"/>
      <c r="M204" s="467"/>
      <c r="N204" s="467"/>
      <c r="O204" s="467"/>
      <c r="P204" s="467"/>
      <c r="Q204" s="467"/>
    </row>
    <row r="205" spans="1:17" s="1" customFormat="1" x14ac:dyDescent="0.3">
      <c r="A205" s="13"/>
      <c r="B205" s="13"/>
      <c r="C205" s="13"/>
      <c r="D205" s="13"/>
      <c r="E205" s="534"/>
      <c r="F205" s="467"/>
      <c r="G205" s="467"/>
      <c r="H205" s="467"/>
      <c r="I205" s="467"/>
      <c r="J205" s="467"/>
      <c r="K205" s="467"/>
      <c r="L205" s="560"/>
      <c r="M205" s="467"/>
      <c r="N205" s="467"/>
      <c r="O205" s="467"/>
      <c r="P205" s="467"/>
      <c r="Q205" s="467"/>
    </row>
    <row r="206" spans="1:17" s="1" customFormat="1" x14ac:dyDescent="0.3">
      <c r="A206" s="13"/>
      <c r="B206" s="13"/>
      <c r="C206" s="13"/>
      <c r="D206" s="13"/>
      <c r="E206" s="534"/>
      <c r="F206" s="467"/>
      <c r="G206" s="467"/>
      <c r="H206" s="467"/>
      <c r="I206" s="467"/>
      <c r="J206" s="467"/>
      <c r="K206" s="467"/>
      <c r="L206" s="560"/>
      <c r="M206" s="467"/>
      <c r="N206" s="467"/>
      <c r="O206" s="467"/>
      <c r="P206" s="467"/>
      <c r="Q206" s="467"/>
    </row>
    <row r="207" spans="1:17" s="1" customFormat="1" x14ac:dyDescent="0.3">
      <c r="A207" s="13"/>
      <c r="B207" s="13"/>
      <c r="C207" s="13"/>
      <c r="D207" s="13"/>
      <c r="E207" s="534"/>
      <c r="F207" s="467"/>
      <c r="G207" s="467"/>
      <c r="H207" s="467"/>
      <c r="I207" s="467"/>
      <c r="J207" s="467"/>
      <c r="K207" s="467"/>
      <c r="L207" s="560"/>
      <c r="M207" s="467"/>
      <c r="N207" s="467"/>
      <c r="O207" s="467"/>
      <c r="P207" s="467"/>
      <c r="Q207" s="467"/>
    </row>
    <row r="208" spans="1:17" s="1" customFormat="1" x14ac:dyDescent="0.3">
      <c r="A208" s="13"/>
      <c r="B208" s="13"/>
      <c r="C208" s="13"/>
      <c r="D208" s="13"/>
      <c r="E208" s="534"/>
      <c r="F208" s="467"/>
      <c r="G208" s="467"/>
      <c r="H208" s="467"/>
      <c r="I208" s="467"/>
      <c r="J208" s="467"/>
      <c r="K208" s="467"/>
      <c r="L208" s="560"/>
      <c r="M208" s="467"/>
      <c r="N208" s="467"/>
      <c r="O208" s="467"/>
      <c r="P208" s="467"/>
      <c r="Q208" s="467"/>
    </row>
    <row r="209" spans="1:17" s="1" customFormat="1" x14ac:dyDescent="0.3">
      <c r="A209" s="13"/>
      <c r="B209" s="13"/>
      <c r="C209" s="13"/>
      <c r="D209" s="13"/>
      <c r="E209" s="534"/>
      <c r="F209" s="467"/>
      <c r="G209" s="467"/>
      <c r="H209" s="467"/>
      <c r="I209" s="467"/>
      <c r="J209" s="467"/>
      <c r="K209" s="467"/>
      <c r="L209" s="560"/>
      <c r="M209" s="467"/>
      <c r="N209" s="467"/>
      <c r="O209" s="467"/>
      <c r="P209" s="467"/>
      <c r="Q209" s="467"/>
    </row>
    <row r="210" spans="1:17" s="1" customFormat="1" x14ac:dyDescent="0.3">
      <c r="A210" s="13"/>
      <c r="B210" s="13"/>
      <c r="C210" s="13"/>
      <c r="D210" s="13"/>
      <c r="E210" s="534"/>
      <c r="F210" s="467"/>
      <c r="G210" s="467"/>
      <c r="H210" s="467"/>
      <c r="I210" s="467"/>
      <c r="J210" s="467"/>
      <c r="K210" s="467"/>
      <c r="L210" s="560"/>
      <c r="M210" s="467"/>
      <c r="N210" s="467"/>
      <c r="O210" s="467"/>
      <c r="P210" s="467"/>
      <c r="Q210" s="467"/>
    </row>
    <row r="211" spans="1:17" s="1" customFormat="1" x14ac:dyDescent="0.3">
      <c r="A211" s="13"/>
      <c r="B211" s="13"/>
      <c r="C211" s="13"/>
      <c r="D211" s="13"/>
      <c r="E211" s="534"/>
      <c r="F211" s="467"/>
      <c r="G211" s="467"/>
      <c r="H211" s="467"/>
      <c r="I211" s="467"/>
      <c r="J211" s="467"/>
      <c r="K211" s="467"/>
      <c r="L211" s="560"/>
      <c r="M211" s="467"/>
      <c r="N211" s="467"/>
      <c r="O211" s="467"/>
      <c r="P211" s="467"/>
      <c r="Q211" s="467"/>
    </row>
    <row r="212" spans="1:17" s="1" customFormat="1" x14ac:dyDescent="0.3">
      <c r="A212" s="13"/>
      <c r="B212" s="13"/>
      <c r="C212" s="13"/>
      <c r="D212" s="13"/>
      <c r="E212" s="534"/>
      <c r="F212" s="467"/>
      <c r="G212" s="467"/>
      <c r="H212" s="467"/>
      <c r="I212" s="467"/>
      <c r="J212" s="467"/>
      <c r="K212" s="467"/>
      <c r="L212" s="560"/>
      <c r="M212" s="467"/>
      <c r="N212" s="467"/>
      <c r="O212" s="467"/>
      <c r="P212" s="467"/>
      <c r="Q212" s="467"/>
    </row>
    <row r="213" spans="1:17" s="1" customFormat="1" x14ac:dyDescent="0.3">
      <c r="A213" s="13"/>
      <c r="B213" s="13"/>
      <c r="C213" s="13"/>
      <c r="D213" s="13"/>
      <c r="E213" s="534"/>
      <c r="F213" s="467"/>
      <c r="G213" s="467"/>
      <c r="H213" s="467"/>
      <c r="I213" s="467"/>
      <c r="J213" s="467"/>
      <c r="K213" s="467"/>
      <c r="L213" s="560"/>
      <c r="M213" s="467"/>
      <c r="N213" s="467"/>
      <c r="O213" s="467"/>
      <c r="P213" s="467"/>
      <c r="Q213" s="467"/>
    </row>
    <row r="214" spans="1:17" s="1" customFormat="1" x14ac:dyDescent="0.3">
      <c r="A214" s="13"/>
      <c r="B214" s="13"/>
      <c r="C214" s="13"/>
      <c r="D214" s="13"/>
      <c r="E214" s="534"/>
      <c r="F214" s="467"/>
      <c r="G214" s="467"/>
      <c r="H214" s="467"/>
      <c r="I214" s="467"/>
      <c r="J214" s="467"/>
      <c r="K214" s="467"/>
      <c r="L214" s="560"/>
      <c r="M214" s="467"/>
      <c r="N214" s="467"/>
      <c r="O214" s="467"/>
      <c r="P214" s="467"/>
      <c r="Q214" s="467"/>
    </row>
    <row r="215" spans="1:17" s="1" customFormat="1" x14ac:dyDescent="0.3">
      <c r="A215" s="13"/>
      <c r="B215" s="13"/>
      <c r="C215" s="13"/>
      <c r="D215" s="13"/>
      <c r="E215" s="534"/>
      <c r="F215" s="467"/>
      <c r="G215" s="467"/>
      <c r="H215" s="467"/>
      <c r="I215" s="467"/>
      <c r="J215" s="467"/>
      <c r="K215" s="467"/>
      <c r="L215" s="560"/>
      <c r="M215" s="467"/>
      <c r="N215" s="467"/>
      <c r="O215" s="467"/>
      <c r="P215" s="467"/>
      <c r="Q215" s="467"/>
    </row>
    <row r="216" spans="1:17" s="1" customFormat="1" x14ac:dyDescent="0.3">
      <c r="A216" s="13"/>
      <c r="B216" s="13"/>
      <c r="C216" s="13"/>
      <c r="D216" s="13"/>
      <c r="E216" s="534"/>
      <c r="F216" s="467"/>
      <c r="G216" s="467"/>
      <c r="H216" s="467"/>
      <c r="I216" s="467"/>
      <c r="J216" s="467"/>
      <c r="K216" s="467"/>
      <c r="L216" s="560"/>
      <c r="M216" s="467"/>
      <c r="N216" s="467"/>
      <c r="O216" s="467"/>
      <c r="P216" s="467"/>
      <c r="Q216" s="467"/>
    </row>
    <row r="217" spans="1:17" s="1" customFormat="1" x14ac:dyDescent="0.3">
      <c r="A217" s="13"/>
      <c r="B217" s="13"/>
      <c r="C217" s="13"/>
      <c r="D217" s="13"/>
      <c r="E217" s="534"/>
      <c r="F217" s="467"/>
      <c r="G217" s="467"/>
      <c r="H217" s="467"/>
      <c r="I217" s="467"/>
      <c r="J217" s="467"/>
      <c r="K217" s="467"/>
      <c r="L217" s="560"/>
      <c r="M217" s="467"/>
      <c r="N217" s="467"/>
      <c r="O217" s="467"/>
      <c r="P217" s="467"/>
      <c r="Q217" s="467"/>
    </row>
    <row r="218" spans="1:17" s="1" customFormat="1" x14ac:dyDescent="0.3">
      <c r="A218" s="13"/>
      <c r="B218" s="13"/>
      <c r="C218" s="13"/>
      <c r="D218" s="13"/>
      <c r="E218" s="534"/>
      <c r="F218" s="467"/>
      <c r="G218" s="467"/>
      <c r="H218" s="467"/>
      <c r="I218" s="467"/>
      <c r="J218" s="467"/>
      <c r="K218" s="467"/>
      <c r="L218" s="560"/>
      <c r="M218" s="467"/>
      <c r="N218" s="467"/>
      <c r="O218" s="467"/>
      <c r="P218" s="467"/>
      <c r="Q218" s="467"/>
    </row>
    <row r="219" spans="1:17" s="1" customFormat="1" x14ac:dyDescent="0.3">
      <c r="A219" s="13"/>
      <c r="B219" s="13"/>
      <c r="C219" s="13"/>
      <c r="D219" s="13"/>
      <c r="E219" s="534"/>
      <c r="F219" s="467"/>
      <c r="G219" s="467"/>
      <c r="H219" s="467"/>
      <c r="I219" s="467"/>
      <c r="J219" s="467"/>
      <c r="K219" s="467"/>
      <c r="L219" s="560"/>
      <c r="M219" s="467"/>
      <c r="N219" s="467"/>
      <c r="O219" s="467"/>
      <c r="P219" s="467"/>
      <c r="Q219" s="467"/>
    </row>
    <row r="220" spans="1:17" s="1" customFormat="1" x14ac:dyDescent="0.3">
      <c r="A220" s="13"/>
      <c r="B220" s="13"/>
      <c r="C220" s="13"/>
      <c r="D220" s="13"/>
      <c r="E220" s="534"/>
      <c r="F220" s="467"/>
      <c r="G220" s="467"/>
      <c r="H220" s="467"/>
      <c r="I220" s="467"/>
      <c r="J220" s="467"/>
      <c r="K220" s="467"/>
      <c r="L220" s="560"/>
      <c r="M220" s="467"/>
      <c r="N220" s="467"/>
      <c r="O220" s="467"/>
      <c r="P220" s="467"/>
      <c r="Q220" s="467"/>
    </row>
    <row r="221" spans="1:17" s="1" customFormat="1" x14ac:dyDescent="0.3">
      <c r="A221" s="13"/>
      <c r="B221" s="13"/>
      <c r="C221" s="13"/>
      <c r="D221" s="13"/>
      <c r="E221" s="534"/>
      <c r="F221" s="467"/>
      <c r="G221" s="467"/>
      <c r="H221" s="467"/>
      <c r="I221" s="467"/>
      <c r="J221" s="467"/>
      <c r="K221" s="467"/>
      <c r="L221" s="560"/>
      <c r="M221" s="467"/>
      <c r="N221" s="467"/>
      <c r="O221" s="467"/>
      <c r="P221" s="467"/>
      <c r="Q221" s="467"/>
    </row>
    <row r="222" spans="1:17" s="1" customFormat="1" x14ac:dyDescent="0.3">
      <c r="A222" s="13"/>
      <c r="B222" s="13"/>
      <c r="C222" s="13"/>
      <c r="D222" s="13"/>
      <c r="E222" s="534"/>
      <c r="F222" s="467"/>
      <c r="G222" s="467"/>
      <c r="H222" s="467"/>
      <c r="I222" s="467"/>
      <c r="J222" s="467"/>
      <c r="K222" s="467"/>
      <c r="L222" s="560"/>
      <c r="M222" s="467"/>
      <c r="N222" s="467"/>
      <c r="O222" s="467"/>
      <c r="P222" s="467"/>
      <c r="Q222" s="467"/>
    </row>
    <row r="223" spans="1:17" s="1" customFormat="1" x14ac:dyDescent="0.3">
      <c r="A223" s="13"/>
      <c r="B223" s="13"/>
      <c r="C223" s="13"/>
      <c r="D223" s="13"/>
      <c r="E223" s="534"/>
      <c r="F223" s="467"/>
      <c r="G223" s="467"/>
      <c r="H223" s="467"/>
      <c r="I223" s="467"/>
      <c r="J223" s="467"/>
      <c r="K223" s="467"/>
      <c r="L223" s="560"/>
      <c r="M223" s="467"/>
      <c r="N223" s="467"/>
      <c r="O223" s="467"/>
      <c r="P223" s="467"/>
      <c r="Q223" s="467"/>
    </row>
    <row r="224" spans="1:17" s="1" customFormat="1" x14ac:dyDescent="0.3">
      <c r="A224" s="13"/>
      <c r="B224" s="13"/>
      <c r="C224" s="13"/>
      <c r="D224" s="13"/>
      <c r="E224" s="534"/>
      <c r="F224" s="467"/>
      <c r="G224" s="467"/>
      <c r="H224" s="467"/>
      <c r="I224" s="467"/>
      <c r="J224" s="467"/>
      <c r="K224" s="467"/>
      <c r="L224" s="560"/>
      <c r="M224" s="467"/>
      <c r="N224" s="467"/>
      <c r="O224" s="467"/>
      <c r="P224" s="467"/>
      <c r="Q224" s="467"/>
    </row>
    <row r="225" spans="1:17" s="1" customFormat="1" x14ac:dyDescent="0.3">
      <c r="A225" s="13"/>
      <c r="B225" s="13"/>
      <c r="C225" s="13"/>
      <c r="D225" s="13"/>
      <c r="E225" s="534"/>
      <c r="F225" s="467"/>
      <c r="G225" s="467"/>
      <c r="H225" s="467"/>
      <c r="I225" s="467"/>
      <c r="J225" s="467"/>
      <c r="K225" s="467"/>
      <c r="L225" s="560"/>
      <c r="M225" s="467"/>
      <c r="N225" s="467"/>
      <c r="O225" s="467"/>
      <c r="P225" s="467"/>
      <c r="Q225" s="467"/>
    </row>
    <row r="226" spans="1:17" s="1" customFormat="1" x14ac:dyDescent="0.3">
      <c r="A226" s="13"/>
      <c r="B226" s="13"/>
      <c r="C226" s="13"/>
      <c r="D226" s="13"/>
      <c r="E226" s="534"/>
      <c r="F226" s="467"/>
      <c r="G226" s="467"/>
      <c r="H226" s="467"/>
      <c r="I226" s="467"/>
      <c r="J226" s="467"/>
      <c r="K226" s="467"/>
      <c r="L226" s="560"/>
      <c r="M226" s="467"/>
      <c r="N226" s="467"/>
      <c r="O226" s="467"/>
      <c r="P226" s="467"/>
      <c r="Q226" s="467"/>
    </row>
    <row r="227" spans="1:17" s="1" customFormat="1" x14ac:dyDescent="0.3">
      <c r="A227" s="13"/>
      <c r="B227" s="13"/>
      <c r="C227" s="13"/>
      <c r="D227" s="13"/>
      <c r="E227" s="534"/>
      <c r="F227" s="467"/>
      <c r="G227" s="467"/>
      <c r="H227" s="467"/>
      <c r="I227" s="467"/>
      <c r="J227" s="467"/>
      <c r="K227" s="467"/>
      <c r="L227" s="560"/>
      <c r="M227" s="467"/>
      <c r="N227" s="467"/>
      <c r="O227" s="467"/>
      <c r="P227" s="467"/>
      <c r="Q227" s="467"/>
    </row>
    <row r="228" spans="1:17" s="1" customFormat="1" x14ac:dyDescent="0.3">
      <c r="A228" s="13"/>
      <c r="B228" s="13"/>
      <c r="C228" s="13"/>
      <c r="D228" s="13"/>
      <c r="E228" s="534"/>
      <c r="F228" s="467"/>
      <c r="G228" s="467"/>
      <c r="H228" s="467"/>
      <c r="I228" s="467"/>
      <c r="J228" s="467"/>
      <c r="K228" s="467"/>
      <c r="L228" s="560"/>
      <c r="M228" s="467"/>
      <c r="N228" s="467"/>
      <c r="O228" s="467"/>
      <c r="P228" s="467"/>
      <c r="Q228" s="467"/>
    </row>
    <row r="229" spans="1:17" s="1" customFormat="1" x14ac:dyDescent="0.3">
      <c r="A229" s="13"/>
      <c r="B229" s="13"/>
      <c r="C229" s="13"/>
      <c r="D229" s="13"/>
      <c r="E229" s="534"/>
      <c r="F229" s="467"/>
      <c r="G229" s="467"/>
      <c r="H229" s="467"/>
      <c r="I229" s="467"/>
      <c r="J229" s="467"/>
      <c r="K229" s="467"/>
      <c r="L229" s="560"/>
      <c r="M229" s="467"/>
      <c r="N229" s="467"/>
      <c r="O229" s="467"/>
      <c r="P229" s="467"/>
      <c r="Q229" s="467"/>
    </row>
    <row r="230" spans="1:17" s="1" customFormat="1" x14ac:dyDescent="0.3">
      <c r="A230" s="13"/>
      <c r="B230" s="13"/>
      <c r="C230" s="13"/>
      <c r="D230" s="13"/>
      <c r="E230" s="534"/>
      <c r="F230" s="467"/>
      <c r="G230" s="467"/>
      <c r="H230" s="467"/>
      <c r="I230" s="467"/>
      <c r="J230" s="467"/>
      <c r="K230" s="467"/>
      <c r="L230" s="560"/>
      <c r="M230" s="467"/>
      <c r="N230" s="467"/>
      <c r="O230" s="467"/>
      <c r="P230" s="467"/>
      <c r="Q230" s="467"/>
    </row>
    <row r="231" spans="1:17" s="1" customFormat="1" x14ac:dyDescent="0.3">
      <c r="A231" s="13"/>
      <c r="B231" s="13"/>
      <c r="C231" s="13"/>
      <c r="D231" s="13"/>
      <c r="E231" s="534"/>
      <c r="F231" s="467"/>
      <c r="G231" s="467"/>
      <c r="H231" s="467"/>
      <c r="I231" s="467"/>
      <c r="J231" s="467"/>
      <c r="K231" s="467"/>
      <c r="L231" s="560"/>
      <c r="M231" s="467"/>
      <c r="N231" s="467"/>
      <c r="O231" s="467"/>
      <c r="P231" s="467"/>
      <c r="Q231" s="467"/>
    </row>
    <row r="232" spans="1:17" s="1" customFormat="1" x14ac:dyDescent="0.3">
      <c r="A232" s="13"/>
      <c r="B232" s="13"/>
      <c r="C232" s="13"/>
      <c r="D232" s="13"/>
      <c r="E232" s="534"/>
      <c r="F232" s="467"/>
      <c r="G232" s="467"/>
      <c r="H232" s="467"/>
      <c r="I232" s="467"/>
      <c r="J232" s="467"/>
      <c r="K232" s="467"/>
      <c r="L232" s="560"/>
      <c r="M232" s="467"/>
      <c r="N232" s="467"/>
      <c r="O232" s="467"/>
      <c r="P232" s="467"/>
      <c r="Q232" s="467"/>
    </row>
    <row r="233" spans="1:17" s="1" customFormat="1" x14ac:dyDescent="0.3">
      <c r="A233" s="13"/>
      <c r="B233" s="13"/>
      <c r="C233" s="13"/>
      <c r="D233" s="13"/>
      <c r="E233" s="534"/>
      <c r="F233" s="467"/>
      <c r="G233" s="467"/>
      <c r="H233" s="467"/>
      <c r="I233" s="467"/>
      <c r="J233" s="467"/>
      <c r="K233" s="467"/>
      <c r="L233" s="560"/>
      <c r="M233" s="467"/>
      <c r="N233" s="467"/>
      <c r="O233" s="467"/>
      <c r="P233" s="467"/>
      <c r="Q233" s="467"/>
    </row>
    <row r="234" spans="1:17" s="1" customFormat="1" x14ac:dyDescent="0.3">
      <c r="A234" s="13"/>
      <c r="B234" s="13"/>
      <c r="C234" s="13"/>
      <c r="D234" s="13"/>
      <c r="E234" s="534"/>
      <c r="F234" s="467"/>
      <c r="G234" s="467"/>
      <c r="H234" s="467"/>
      <c r="I234" s="467"/>
      <c r="J234" s="467"/>
      <c r="K234" s="467"/>
      <c r="L234" s="560"/>
      <c r="M234" s="467"/>
      <c r="N234" s="467"/>
      <c r="O234" s="467"/>
      <c r="P234" s="467"/>
      <c r="Q234" s="467"/>
    </row>
    <row r="235" spans="1:17" s="1" customFormat="1" x14ac:dyDescent="0.3">
      <c r="A235" s="13"/>
      <c r="B235" s="13"/>
      <c r="C235" s="13"/>
      <c r="D235" s="13"/>
      <c r="E235" s="534"/>
      <c r="F235" s="467"/>
      <c r="G235" s="467"/>
      <c r="H235" s="467"/>
      <c r="I235" s="467"/>
      <c r="J235" s="467"/>
      <c r="K235" s="467"/>
      <c r="L235" s="560"/>
      <c r="M235" s="467"/>
      <c r="N235" s="467"/>
      <c r="O235" s="467"/>
      <c r="P235" s="467"/>
      <c r="Q235" s="467"/>
    </row>
    <row r="236" spans="1:17" s="1" customFormat="1" x14ac:dyDescent="0.3">
      <c r="A236" s="13"/>
      <c r="B236" s="13"/>
      <c r="C236" s="13"/>
      <c r="D236" s="13"/>
      <c r="E236" s="534"/>
      <c r="F236" s="467"/>
      <c r="G236" s="467"/>
      <c r="H236" s="467"/>
      <c r="I236" s="467"/>
      <c r="J236" s="467"/>
      <c r="K236" s="467"/>
      <c r="L236" s="560"/>
      <c r="M236" s="467"/>
      <c r="N236" s="467"/>
      <c r="O236" s="467"/>
      <c r="P236" s="467"/>
      <c r="Q236" s="467"/>
    </row>
    <row r="237" spans="1:17" s="1" customFormat="1" x14ac:dyDescent="0.3">
      <c r="A237" s="13"/>
      <c r="B237" s="13"/>
      <c r="C237" s="13"/>
      <c r="D237" s="13"/>
      <c r="E237" s="534"/>
      <c r="F237" s="467"/>
      <c r="G237" s="467"/>
      <c r="H237" s="467"/>
      <c r="I237" s="467"/>
      <c r="J237" s="467"/>
      <c r="K237" s="467"/>
      <c r="L237" s="560"/>
      <c r="M237" s="467"/>
      <c r="N237" s="467"/>
      <c r="O237" s="467"/>
      <c r="P237" s="467"/>
      <c r="Q237" s="467"/>
    </row>
    <row r="238" spans="1:17" s="1" customFormat="1" x14ac:dyDescent="0.3">
      <c r="A238" s="13"/>
      <c r="B238" s="13"/>
      <c r="C238" s="13"/>
      <c r="D238" s="13"/>
      <c r="E238" s="534"/>
      <c r="F238" s="467"/>
      <c r="G238" s="467"/>
      <c r="H238" s="467"/>
      <c r="I238" s="467"/>
      <c r="J238" s="467"/>
      <c r="K238" s="467"/>
      <c r="L238" s="560"/>
      <c r="M238" s="467"/>
      <c r="N238" s="467"/>
      <c r="O238" s="467"/>
      <c r="P238" s="467"/>
      <c r="Q238" s="467"/>
    </row>
    <row r="239" spans="1:17" s="1" customFormat="1" x14ac:dyDescent="0.3">
      <c r="A239" s="13"/>
      <c r="B239" s="13"/>
      <c r="C239" s="13"/>
      <c r="D239" s="13"/>
      <c r="E239" s="534"/>
      <c r="F239" s="467"/>
      <c r="G239" s="467"/>
      <c r="H239" s="467"/>
      <c r="I239" s="467"/>
      <c r="J239" s="467"/>
      <c r="K239" s="467"/>
      <c r="L239" s="560"/>
      <c r="M239" s="467"/>
      <c r="N239" s="467"/>
      <c r="O239" s="467"/>
      <c r="P239" s="467"/>
      <c r="Q239" s="467"/>
    </row>
    <row r="240" spans="1:17" s="1" customFormat="1" x14ac:dyDescent="0.3">
      <c r="A240" s="13"/>
      <c r="B240" s="13"/>
      <c r="C240" s="13"/>
      <c r="D240" s="13"/>
      <c r="E240" s="534"/>
      <c r="F240" s="467"/>
      <c r="G240" s="467"/>
      <c r="H240" s="467"/>
      <c r="I240" s="467"/>
      <c r="J240" s="467"/>
      <c r="K240" s="467"/>
      <c r="L240" s="560"/>
      <c r="M240" s="467"/>
      <c r="N240" s="467"/>
      <c r="O240" s="467"/>
      <c r="P240" s="467"/>
      <c r="Q240" s="467"/>
    </row>
    <row r="241" spans="1:17" s="1" customFormat="1" x14ac:dyDescent="0.3">
      <c r="A241" s="13"/>
      <c r="B241" s="13"/>
      <c r="C241" s="13"/>
      <c r="D241" s="13"/>
      <c r="E241" s="534"/>
      <c r="F241" s="467"/>
      <c r="G241" s="467"/>
      <c r="H241" s="467"/>
      <c r="I241" s="467"/>
      <c r="J241" s="467"/>
      <c r="K241" s="467"/>
      <c r="L241" s="560"/>
      <c r="M241" s="467"/>
      <c r="N241" s="467"/>
      <c r="O241" s="467"/>
      <c r="P241" s="467"/>
      <c r="Q241" s="467"/>
    </row>
    <row r="242" spans="1:17" s="1" customFormat="1" x14ac:dyDescent="0.3">
      <c r="A242" s="13"/>
      <c r="B242" s="13"/>
      <c r="C242" s="13"/>
      <c r="D242" s="13"/>
      <c r="E242" s="534"/>
      <c r="F242" s="467"/>
      <c r="G242" s="467"/>
      <c r="H242" s="467"/>
      <c r="I242" s="467"/>
      <c r="J242" s="467"/>
      <c r="K242" s="467"/>
      <c r="L242" s="560"/>
      <c r="M242" s="467"/>
      <c r="N242" s="467"/>
      <c r="O242" s="467"/>
      <c r="P242" s="467"/>
      <c r="Q242" s="467"/>
    </row>
    <row r="243" spans="1:17" s="1" customFormat="1" x14ac:dyDescent="0.3">
      <c r="A243" s="13"/>
      <c r="B243" s="13"/>
      <c r="C243" s="13"/>
      <c r="D243" s="13"/>
      <c r="E243" s="534"/>
      <c r="F243" s="467"/>
      <c r="G243" s="467"/>
      <c r="H243" s="467"/>
      <c r="I243" s="467"/>
      <c r="J243" s="467"/>
      <c r="K243" s="467"/>
      <c r="L243" s="560"/>
      <c r="M243" s="467"/>
      <c r="N243" s="467"/>
      <c r="O243" s="467"/>
      <c r="P243" s="467"/>
      <c r="Q243" s="467"/>
    </row>
    <row r="244" spans="1:17" s="1" customFormat="1" x14ac:dyDescent="0.3">
      <c r="A244" s="13"/>
      <c r="B244" s="13"/>
      <c r="C244" s="13"/>
      <c r="D244" s="13"/>
      <c r="E244" s="534"/>
      <c r="F244" s="467"/>
      <c r="G244" s="467"/>
      <c r="H244" s="467"/>
      <c r="I244" s="467"/>
      <c r="J244" s="467"/>
      <c r="K244" s="467"/>
      <c r="L244" s="560"/>
      <c r="M244" s="467"/>
      <c r="N244" s="467"/>
      <c r="O244" s="467"/>
      <c r="P244" s="467"/>
      <c r="Q244" s="467"/>
    </row>
    <row r="245" spans="1:17" s="1" customFormat="1" x14ac:dyDescent="0.3">
      <c r="A245" s="13"/>
      <c r="B245" s="13"/>
      <c r="C245" s="13"/>
      <c r="D245" s="13"/>
      <c r="E245" s="534"/>
      <c r="F245" s="467"/>
      <c r="G245" s="467"/>
      <c r="H245" s="467"/>
      <c r="I245" s="467"/>
      <c r="J245" s="467"/>
      <c r="K245" s="467"/>
      <c r="L245" s="560"/>
      <c r="M245" s="467"/>
      <c r="N245" s="467"/>
      <c r="O245" s="467"/>
      <c r="P245" s="467"/>
      <c r="Q245" s="467"/>
    </row>
    <row r="246" spans="1:17" s="1" customFormat="1" x14ac:dyDescent="0.3">
      <c r="A246" s="13"/>
      <c r="B246" s="13"/>
      <c r="C246" s="13"/>
      <c r="D246" s="13"/>
      <c r="E246" s="534"/>
      <c r="F246" s="467"/>
      <c r="G246" s="467"/>
      <c r="H246" s="467"/>
      <c r="I246" s="467"/>
      <c r="J246" s="467"/>
      <c r="K246" s="467"/>
      <c r="L246" s="560"/>
      <c r="M246" s="467"/>
      <c r="N246" s="467"/>
      <c r="O246" s="467"/>
      <c r="P246" s="467"/>
      <c r="Q246" s="467"/>
    </row>
    <row r="247" spans="1:17" s="1" customFormat="1" x14ac:dyDescent="0.3">
      <c r="A247" s="13"/>
      <c r="B247" s="13"/>
      <c r="C247" s="13"/>
      <c r="D247" s="13"/>
      <c r="E247" s="534"/>
      <c r="F247" s="467"/>
      <c r="G247" s="467"/>
      <c r="H247" s="467"/>
      <c r="I247" s="467"/>
      <c r="J247" s="467"/>
      <c r="K247" s="467"/>
      <c r="L247" s="560"/>
      <c r="M247" s="467"/>
      <c r="N247" s="467"/>
      <c r="O247" s="467"/>
      <c r="P247" s="467"/>
      <c r="Q247" s="467"/>
    </row>
    <row r="248" spans="1:17" s="1" customFormat="1" x14ac:dyDescent="0.3">
      <c r="A248" s="13"/>
      <c r="B248" s="13"/>
      <c r="C248" s="13"/>
      <c r="D248" s="13"/>
      <c r="E248" s="534"/>
      <c r="F248" s="467"/>
      <c r="G248" s="467"/>
      <c r="H248" s="467"/>
      <c r="I248" s="467"/>
      <c r="J248" s="467"/>
      <c r="K248" s="467"/>
      <c r="L248" s="560"/>
      <c r="M248" s="467"/>
      <c r="N248" s="467"/>
      <c r="O248" s="467"/>
      <c r="P248" s="467"/>
      <c r="Q248" s="467"/>
    </row>
    <row r="249" spans="1:17" s="1" customFormat="1" x14ac:dyDescent="0.3">
      <c r="A249" s="13"/>
      <c r="B249" s="13"/>
      <c r="C249" s="13"/>
      <c r="D249" s="13"/>
      <c r="E249" s="534"/>
      <c r="F249" s="467"/>
      <c r="G249" s="467"/>
      <c r="H249" s="467"/>
      <c r="I249" s="467"/>
      <c r="J249" s="467"/>
      <c r="K249" s="467"/>
      <c r="L249" s="560"/>
      <c r="M249" s="467"/>
      <c r="N249" s="467"/>
      <c r="O249" s="467"/>
      <c r="P249" s="467"/>
      <c r="Q249" s="467"/>
    </row>
    <row r="250" spans="1:17" s="1" customFormat="1" x14ac:dyDescent="0.3">
      <c r="A250" s="13"/>
      <c r="B250" s="13"/>
      <c r="C250" s="13"/>
      <c r="D250" s="13"/>
      <c r="E250" s="534"/>
      <c r="F250" s="467"/>
      <c r="G250" s="467"/>
      <c r="H250" s="467"/>
      <c r="I250" s="467"/>
      <c r="J250" s="467"/>
      <c r="K250" s="467"/>
      <c r="L250" s="560"/>
      <c r="M250" s="467"/>
      <c r="N250" s="467"/>
      <c r="O250" s="467"/>
      <c r="P250" s="467"/>
      <c r="Q250" s="467"/>
    </row>
    <row r="251" spans="1:17" s="1" customFormat="1" x14ac:dyDescent="0.3">
      <c r="A251" s="13"/>
      <c r="B251" s="13"/>
      <c r="C251" s="13"/>
      <c r="D251" s="13"/>
      <c r="E251" s="534"/>
      <c r="F251" s="467"/>
      <c r="G251" s="467"/>
      <c r="H251" s="467"/>
      <c r="I251" s="467"/>
      <c r="J251" s="467"/>
      <c r="K251" s="467"/>
      <c r="L251" s="560"/>
      <c r="M251" s="467"/>
      <c r="N251" s="467"/>
      <c r="O251" s="467"/>
      <c r="P251" s="467"/>
      <c r="Q251" s="467"/>
    </row>
    <row r="252" spans="1:17" s="1" customFormat="1" x14ac:dyDescent="0.3">
      <c r="A252" s="13"/>
      <c r="B252" s="13"/>
      <c r="C252" s="13"/>
      <c r="D252" s="13"/>
      <c r="E252" s="534"/>
      <c r="F252" s="467"/>
      <c r="G252" s="467"/>
      <c r="H252" s="467"/>
      <c r="I252" s="467"/>
      <c r="J252" s="467"/>
      <c r="K252" s="467"/>
      <c r="L252" s="560"/>
      <c r="M252" s="467"/>
      <c r="N252" s="467"/>
      <c r="O252" s="467"/>
      <c r="P252" s="467"/>
      <c r="Q252" s="467"/>
    </row>
    <row r="253" spans="1:17" s="1" customFormat="1" x14ac:dyDescent="0.3">
      <c r="A253" s="13"/>
      <c r="B253" s="13"/>
      <c r="C253" s="13"/>
      <c r="D253" s="13"/>
      <c r="E253" s="534"/>
      <c r="F253" s="467"/>
      <c r="G253" s="467"/>
      <c r="H253" s="467"/>
      <c r="I253" s="467"/>
      <c r="J253" s="467"/>
      <c r="K253" s="467"/>
      <c r="L253" s="560"/>
      <c r="M253" s="467"/>
      <c r="N253" s="467"/>
      <c r="O253" s="467"/>
      <c r="P253" s="467"/>
      <c r="Q253" s="467"/>
    </row>
    <row r="254" spans="1:17" s="1" customFormat="1" x14ac:dyDescent="0.3">
      <c r="A254" s="13"/>
      <c r="B254" s="13"/>
      <c r="C254" s="13"/>
      <c r="D254" s="13"/>
      <c r="E254" s="534"/>
      <c r="F254" s="467"/>
      <c r="G254" s="467"/>
      <c r="H254" s="467"/>
      <c r="I254" s="467"/>
      <c r="J254" s="467"/>
      <c r="K254" s="467"/>
      <c r="L254" s="560"/>
      <c r="M254" s="467"/>
      <c r="N254" s="467"/>
      <c r="O254" s="467"/>
      <c r="P254" s="467"/>
      <c r="Q254" s="467"/>
    </row>
    <row r="255" spans="1:17" s="1" customFormat="1" x14ac:dyDescent="0.3">
      <c r="A255" s="13"/>
      <c r="B255" s="13"/>
      <c r="C255" s="13"/>
      <c r="D255" s="13"/>
      <c r="E255" s="534"/>
      <c r="F255" s="467"/>
      <c r="G255" s="467"/>
      <c r="H255" s="467"/>
      <c r="I255" s="467"/>
      <c r="J255" s="467"/>
      <c r="K255" s="467"/>
      <c r="L255" s="560"/>
      <c r="M255" s="467"/>
      <c r="N255" s="467"/>
      <c r="O255" s="467"/>
      <c r="P255" s="467"/>
      <c r="Q255" s="467"/>
    </row>
    <row r="256" spans="1:17" s="1" customFormat="1" x14ac:dyDescent="0.3">
      <c r="A256" s="13"/>
      <c r="B256" s="13"/>
      <c r="C256" s="13"/>
      <c r="D256" s="13"/>
      <c r="E256" s="534"/>
      <c r="F256" s="467"/>
      <c r="G256" s="467"/>
      <c r="H256" s="467"/>
      <c r="I256" s="467"/>
      <c r="J256" s="467"/>
      <c r="K256" s="467"/>
      <c r="L256" s="560"/>
      <c r="M256" s="467"/>
      <c r="N256" s="467"/>
      <c r="O256" s="467"/>
      <c r="P256" s="467"/>
      <c r="Q256" s="467"/>
    </row>
    <row r="257" spans="1:17" s="1" customFormat="1" x14ac:dyDescent="0.3">
      <c r="A257" s="13"/>
      <c r="B257" s="13"/>
      <c r="C257" s="13"/>
      <c r="D257" s="13"/>
      <c r="E257" s="534"/>
      <c r="F257" s="467"/>
      <c r="G257" s="467"/>
      <c r="H257" s="467"/>
      <c r="I257" s="467"/>
      <c r="J257" s="467"/>
      <c r="K257" s="467"/>
      <c r="L257" s="560"/>
      <c r="M257" s="467"/>
      <c r="N257" s="467"/>
      <c r="O257" s="467"/>
      <c r="P257" s="467"/>
      <c r="Q257" s="467"/>
    </row>
    <row r="258" spans="1:17" s="1" customFormat="1" x14ac:dyDescent="0.3">
      <c r="A258" s="13"/>
      <c r="B258" s="13"/>
      <c r="C258" s="13"/>
      <c r="D258" s="13"/>
      <c r="E258" s="534"/>
      <c r="F258" s="467"/>
      <c r="G258" s="467"/>
      <c r="H258" s="467"/>
      <c r="I258" s="467"/>
      <c r="J258" s="467"/>
      <c r="K258" s="467"/>
      <c r="L258" s="560"/>
      <c r="M258" s="467"/>
      <c r="N258" s="467"/>
      <c r="O258" s="467"/>
      <c r="P258" s="467"/>
      <c r="Q258" s="467"/>
    </row>
    <row r="259" spans="1:17" s="1" customFormat="1" x14ac:dyDescent="0.3">
      <c r="A259" s="13"/>
      <c r="B259" s="13"/>
      <c r="C259" s="13"/>
      <c r="D259" s="13"/>
      <c r="E259" s="534"/>
      <c r="F259" s="467"/>
      <c r="G259" s="467"/>
      <c r="H259" s="467"/>
      <c r="I259" s="467"/>
      <c r="J259" s="467"/>
      <c r="K259" s="467"/>
      <c r="L259" s="560"/>
      <c r="M259" s="467"/>
      <c r="N259" s="467"/>
      <c r="O259" s="467"/>
      <c r="P259" s="467"/>
      <c r="Q259" s="467"/>
    </row>
    <row r="260" spans="1:17" s="1" customFormat="1" x14ac:dyDescent="0.3">
      <c r="A260" s="13"/>
      <c r="B260" s="13"/>
      <c r="C260" s="13"/>
      <c r="D260" s="13"/>
      <c r="E260" s="534"/>
      <c r="F260" s="467"/>
      <c r="G260" s="467"/>
      <c r="H260" s="467"/>
      <c r="I260" s="467"/>
      <c r="J260" s="467"/>
      <c r="K260" s="467"/>
      <c r="L260" s="560"/>
      <c r="M260" s="467"/>
      <c r="N260" s="467"/>
      <c r="O260" s="467"/>
      <c r="P260" s="467"/>
      <c r="Q260" s="467"/>
    </row>
    <row r="261" spans="1:17" s="1" customFormat="1" x14ac:dyDescent="0.3">
      <c r="A261" s="13"/>
      <c r="B261" s="13"/>
      <c r="C261" s="13"/>
      <c r="D261" s="13"/>
      <c r="E261" s="534"/>
      <c r="F261" s="467"/>
      <c r="G261" s="467"/>
      <c r="H261" s="467"/>
      <c r="I261" s="467"/>
      <c r="J261" s="467"/>
      <c r="K261" s="467"/>
      <c r="L261" s="560"/>
      <c r="M261" s="467"/>
      <c r="N261" s="467"/>
      <c r="O261" s="467"/>
      <c r="P261" s="467"/>
      <c r="Q261" s="467"/>
    </row>
    <row r="262" spans="1:17" s="1" customFormat="1" x14ac:dyDescent="0.3">
      <c r="A262" s="13"/>
      <c r="B262" s="13"/>
      <c r="C262" s="13"/>
      <c r="D262" s="13"/>
      <c r="E262" s="534"/>
      <c r="F262" s="467"/>
      <c r="G262" s="467"/>
      <c r="H262" s="467"/>
      <c r="I262" s="467"/>
      <c r="J262" s="467"/>
      <c r="K262" s="467"/>
      <c r="L262" s="560"/>
      <c r="M262" s="467"/>
      <c r="N262" s="467"/>
      <c r="O262" s="467"/>
      <c r="P262" s="467"/>
      <c r="Q262" s="467"/>
    </row>
    <row r="263" spans="1:17" s="1" customFormat="1" x14ac:dyDescent="0.3">
      <c r="A263" s="13"/>
      <c r="B263" s="13"/>
      <c r="C263" s="13"/>
      <c r="D263" s="13"/>
      <c r="E263" s="534"/>
      <c r="F263" s="467"/>
      <c r="G263" s="467"/>
      <c r="H263" s="467"/>
      <c r="I263" s="467"/>
      <c r="J263" s="467"/>
      <c r="K263" s="467"/>
      <c r="L263" s="560"/>
      <c r="M263" s="467"/>
      <c r="N263" s="467"/>
      <c r="O263" s="467"/>
      <c r="P263" s="467"/>
      <c r="Q263" s="467"/>
    </row>
    <row r="264" spans="1:17" s="1" customFormat="1" x14ac:dyDescent="0.3">
      <c r="A264" s="13"/>
      <c r="B264" s="13"/>
      <c r="C264" s="13"/>
      <c r="D264" s="13"/>
      <c r="E264" s="534"/>
      <c r="F264" s="467"/>
      <c r="G264" s="467"/>
      <c r="H264" s="467"/>
      <c r="I264" s="467"/>
      <c r="J264" s="467"/>
      <c r="K264" s="467"/>
      <c r="L264" s="560"/>
      <c r="M264" s="467"/>
      <c r="N264" s="467"/>
      <c r="O264" s="467"/>
      <c r="P264" s="467"/>
      <c r="Q264" s="467"/>
    </row>
    <row r="265" spans="1:17" s="1" customFormat="1" x14ac:dyDescent="0.3">
      <c r="A265" s="13"/>
      <c r="B265" s="13"/>
      <c r="C265" s="13"/>
      <c r="D265" s="13"/>
      <c r="E265" s="534"/>
      <c r="F265" s="467"/>
      <c r="G265" s="467"/>
      <c r="H265" s="467"/>
      <c r="I265" s="467"/>
      <c r="J265" s="467"/>
      <c r="K265" s="467"/>
      <c r="L265" s="560"/>
      <c r="M265" s="467"/>
      <c r="N265" s="467"/>
      <c r="O265" s="467"/>
      <c r="P265" s="467"/>
      <c r="Q265" s="467"/>
    </row>
    <row r="266" spans="1:17" s="1" customFormat="1" x14ac:dyDescent="0.3">
      <c r="A266" s="13"/>
      <c r="B266" s="13"/>
      <c r="C266" s="13"/>
      <c r="D266" s="13"/>
      <c r="E266" s="534"/>
      <c r="F266" s="467"/>
      <c r="G266" s="467"/>
      <c r="H266" s="467"/>
      <c r="I266" s="467"/>
      <c r="J266" s="467"/>
      <c r="K266" s="467"/>
      <c r="L266" s="560"/>
      <c r="M266" s="467"/>
      <c r="N266" s="467"/>
      <c r="O266" s="467"/>
      <c r="P266" s="467"/>
      <c r="Q266" s="467"/>
    </row>
    <row r="267" spans="1:17" s="1" customFormat="1" x14ac:dyDescent="0.3">
      <c r="A267" s="13"/>
      <c r="B267" s="13"/>
      <c r="C267" s="13"/>
      <c r="D267" s="13"/>
      <c r="E267" s="534"/>
      <c r="F267" s="467"/>
      <c r="G267" s="467"/>
      <c r="H267" s="467"/>
      <c r="I267" s="467"/>
      <c r="J267" s="467"/>
      <c r="K267" s="467"/>
      <c r="L267" s="560"/>
      <c r="M267" s="467"/>
      <c r="N267" s="467"/>
      <c r="O267" s="467"/>
      <c r="P267" s="467"/>
      <c r="Q267" s="467"/>
    </row>
    <row r="268" spans="1:17" s="1" customFormat="1" x14ac:dyDescent="0.3">
      <c r="A268" s="13"/>
      <c r="B268" s="13"/>
      <c r="C268" s="13"/>
      <c r="D268" s="13"/>
      <c r="E268" s="534"/>
      <c r="F268" s="467"/>
      <c r="G268" s="467"/>
      <c r="H268" s="467"/>
      <c r="I268" s="467"/>
      <c r="J268" s="467"/>
      <c r="K268" s="467"/>
      <c r="L268" s="560"/>
      <c r="M268" s="467"/>
      <c r="N268" s="467"/>
      <c r="O268" s="467"/>
      <c r="P268" s="467"/>
      <c r="Q268" s="467"/>
    </row>
    <row r="269" spans="1:17" s="1" customFormat="1" x14ac:dyDescent="0.3">
      <c r="A269" s="13"/>
      <c r="B269" s="13"/>
      <c r="C269" s="13"/>
      <c r="D269" s="13"/>
      <c r="E269" s="534"/>
      <c r="F269" s="467"/>
      <c r="G269" s="467"/>
      <c r="H269" s="467"/>
      <c r="I269" s="467"/>
      <c r="J269" s="467"/>
      <c r="K269" s="467"/>
      <c r="L269" s="560"/>
      <c r="M269" s="467"/>
      <c r="N269" s="467"/>
      <c r="O269" s="467"/>
      <c r="P269" s="467"/>
      <c r="Q269" s="467"/>
    </row>
    <row r="270" spans="1:17" s="1" customFormat="1" x14ac:dyDescent="0.3">
      <c r="A270" s="13"/>
      <c r="B270" s="13"/>
      <c r="C270" s="13"/>
      <c r="D270" s="13"/>
      <c r="E270" s="534"/>
      <c r="F270" s="467"/>
      <c r="G270" s="467"/>
      <c r="H270" s="467"/>
      <c r="I270" s="467"/>
      <c r="J270" s="467"/>
      <c r="K270" s="467"/>
      <c r="L270" s="560"/>
      <c r="M270" s="467"/>
      <c r="N270" s="467"/>
      <c r="O270" s="467"/>
      <c r="P270" s="467"/>
      <c r="Q270" s="467"/>
    </row>
    <row r="271" spans="1:17" s="1" customFormat="1" x14ac:dyDescent="0.3">
      <c r="A271" s="13"/>
      <c r="B271" s="13"/>
      <c r="C271" s="13"/>
      <c r="D271" s="13"/>
      <c r="E271" s="534"/>
      <c r="F271" s="467"/>
      <c r="G271" s="467"/>
      <c r="H271" s="467"/>
      <c r="I271" s="467"/>
      <c r="J271" s="467"/>
      <c r="K271" s="467"/>
      <c r="L271" s="560"/>
      <c r="M271" s="467"/>
      <c r="N271" s="467"/>
      <c r="O271" s="467"/>
      <c r="P271" s="467"/>
      <c r="Q271" s="467"/>
    </row>
    <row r="272" spans="1:17" s="1" customFormat="1" x14ac:dyDescent="0.3">
      <c r="A272" s="13"/>
      <c r="B272" s="13"/>
      <c r="C272" s="13"/>
      <c r="D272" s="13"/>
      <c r="E272" s="534"/>
      <c r="F272" s="467"/>
      <c r="G272" s="467"/>
      <c r="H272" s="467"/>
      <c r="I272" s="467"/>
      <c r="J272" s="467"/>
      <c r="K272" s="467"/>
      <c r="L272" s="560"/>
      <c r="M272" s="467"/>
      <c r="N272" s="467"/>
      <c r="O272" s="467"/>
      <c r="P272" s="467"/>
      <c r="Q272" s="467"/>
    </row>
    <row r="273" spans="1:17" s="1" customFormat="1" x14ac:dyDescent="0.3">
      <c r="A273" s="13"/>
      <c r="B273" s="13"/>
      <c r="C273" s="13"/>
      <c r="D273" s="13"/>
      <c r="E273" s="534"/>
      <c r="F273" s="467"/>
      <c r="G273" s="467"/>
      <c r="H273" s="467"/>
      <c r="I273" s="467"/>
      <c r="J273" s="467"/>
      <c r="K273" s="467"/>
      <c r="L273" s="560"/>
      <c r="M273" s="467"/>
      <c r="N273" s="467"/>
      <c r="O273" s="467"/>
      <c r="P273" s="467"/>
      <c r="Q273" s="467"/>
    </row>
    <row r="274" spans="1:17" s="1" customFormat="1" x14ac:dyDescent="0.3">
      <c r="A274" s="13"/>
      <c r="B274" s="13"/>
      <c r="C274" s="13"/>
      <c r="D274" s="13"/>
      <c r="E274" s="534"/>
      <c r="F274" s="467"/>
      <c r="G274" s="467"/>
      <c r="H274" s="467"/>
      <c r="I274" s="467"/>
      <c r="J274" s="467"/>
      <c r="K274" s="467"/>
      <c r="L274" s="560"/>
      <c r="M274" s="467"/>
      <c r="N274" s="467"/>
      <c r="O274" s="467"/>
      <c r="P274" s="467"/>
      <c r="Q274" s="467"/>
    </row>
    <row r="275" spans="1:17" s="1" customFormat="1" x14ac:dyDescent="0.3">
      <c r="A275" s="13"/>
      <c r="B275" s="13"/>
      <c r="C275" s="13"/>
      <c r="D275" s="13"/>
      <c r="E275" s="534"/>
      <c r="F275" s="467"/>
      <c r="G275" s="467"/>
      <c r="H275" s="467"/>
      <c r="I275" s="467"/>
      <c r="J275" s="467"/>
      <c r="K275" s="467"/>
      <c r="L275" s="560"/>
      <c r="M275" s="467"/>
      <c r="N275" s="467"/>
      <c r="O275" s="467"/>
      <c r="P275" s="467"/>
      <c r="Q275" s="467"/>
    </row>
    <row r="276" spans="1:17" s="1" customFormat="1" x14ac:dyDescent="0.3">
      <c r="A276" s="13"/>
      <c r="B276" s="13"/>
      <c r="C276" s="13"/>
      <c r="D276" s="13"/>
      <c r="E276" s="534"/>
      <c r="F276" s="467"/>
      <c r="G276" s="467"/>
      <c r="H276" s="467"/>
      <c r="I276" s="467"/>
      <c r="J276" s="467"/>
      <c r="K276" s="467"/>
      <c r="L276" s="560"/>
      <c r="M276" s="467"/>
      <c r="N276" s="467"/>
      <c r="O276" s="467"/>
      <c r="P276" s="467"/>
      <c r="Q276" s="467"/>
    </row>
    <row r="277" spans="1:17" s="1" customFormat="1" x14ac:dyDescent="0.3">
      <c r="A277" s="13"/>
      <c r="B277" s="13"/>
      <c r="C277" s="13"/>
      <c r="D277" s="13"/>
      <c r="E277" s="534"/>
      <c r="F277" s="467"/>
      <c r="G277" s="467"/>
      <c r="H277" s="467"/>
      <c r="I277" s="467"/>
      <c r="J277" s="467"/>
      <c r="K277" s="467"/>
      <c r="L277" s="560"/>
      <c r="M277" s="467"/>
      <c r="N277" s="467"/>
      <c r="O277" s="467"/>
      <c r="P277" s="467"/>
      <c r="Q277" s="467"/>
    </row>
    <row r="278" spans="1:17" s="1" customFormat="1" x14ac:dyDescent="0.3">
      <c r="A278" s="13"/>
      <c r="B278" s="13"/>
      <c r="C278" s="13"/>
      <c r="D278" s="13"/>
      <c r="E278" s="534"/>
      <c r="F278" s="467"/>
      <c r="G278" s="467"/>
      <c r="H278" s="467"/>
      <c r="I278" s="467"/>
      <c r="J278" s="467"/>
      <c r="K278" s="467"/>
      <c r="L278" s="560"/>
      <c r="M278" s="467"/>
      <c r="N278" s="467"/>
      <c r="O278" s="467"/>
      <c r="P278" s="467"/>
      <c r="Q278" s="467"/>
    </row>
    <row r="279" spans="1:17" s="1" customFormat="1" x14ac:dyDescent="0.3">
      <c r="A279" s="13"/>
      <c r="B279" s="13"/>
      <c r="C279" s="13"/>
      <c r="D279" s="13"/>
      <c r="E279" s="534"/>
      <c r="F279" s="467"/>
      <c r="G279" s="467"/>
      <c r="H279" s="467"/>
      <c r="I279" s="467"/>
      <c r="J279" s="467"/>
      <c r="K279" s="467"/>
      <c r="L279" s="560"/>
      <c r="M279" s="467"/>
      <c r="N279" s="467"/>
      <c r="O279" s="467"/>
      <c r="P279" s="467"/>
      <c r="Q279" s="467"/>
    </row>
    <row r="280" spans="1:17" s="1" customFormat="1" x14ac:dyDescent="0.3">
      <c r="A280" s="13"/>
      <c r="B280" s="13"/>
      <c r="C280" s="13"/>
      <c r="D280" s="13"/>
      <c r="E280" s="534"/>
      <c r="F280" s="467"/>
      <c r="G280" s="467"/>
      <c r="H280" s="467"/>
      <c r="I280" s="467"/>
      <c r="J280" s="467"/>
      <c r="K280" s="467"/>
      <c r="L280" s="560"/>
      <c r="M280" s="467"/>
      <c r="N280" s="467"/>
      <c r="O280" s="467"/>
      <c r="P280" s="467"/>
      <c r="Q280" s="467"/>
    </row>
    <row r="281" spans="1:17" s="1" customFormat="1" x14ac:dyDescent="0.3">
      <c r="A281" s="13"/>
      <c r="B281" s="13"/>
      <c r="C281" s="13"/>
      <c r="D281" s="13"/>
      <c r="E281" s="534"/>
      <c r="F281" s="467"/>
      <c r="G281" s="467"/>
      <c r="H281" s="467"/>
      <c r="I281" s="467"/>
      <c r="J281" s="467"/>
      <c r="K281" s="467"/>
      <c r="L281" s="560"/>
      <c r="M281" s="467"/>
      <c r="N281" s="467"/>
      <c r="O281" s="467"/>
      <c r="P281" s="467"/>
      <c r="Q281" s="467"/>
    </row>
    <row r="282" spans="1:17" s="1" customFormat="1" x14ac:dyDescent="0.3">
      <c r="A282" s="13"/>
      <c r="B282" s="13"/>
      <c r="C282" s="13"/>
      <c r="D282" s="13"/>
      <c r="E282" s="534"/>
      <c r="F282" s="467"/>
      <c r="G282" s="467"/>
      <c r="H282" s="467"/>
      <c r="I282" s="467"/>
      <c r="J282" s="467"/>
      <c r="K282" s="467"/>
      <c r="L282" s="560"/>
      <c r="M282" s="467"/>
      <c r="N282" s="467"/>
      <c r="O282" s="467"/>
      <c r="P282" s="467"/>
      <c r="Q282" s="467"/>
    </row>
    <row r="283" spans="1:17" s="1" customFormat="1" x14ac:dyDescent="0.3">
      <c r="A283" s="13"/>
      <c r="B283" s="13"/>
      <c r="C283" s="13"/>
      <c r="D283" s="13"/>
      <c r="E283" s="534"/>
      <c r="F283" s="467"/>
      <c r="G283" s="467"/>
      <c r="H283" s="467"/>
      <c r="I283" s="467"/>
      <c r="J283" s="467"/>
      <c r="K283" s="467"/>
      <c r="L283" s="560"/>
      <c r="M283" s="467"/>
      <c r="N283" s="467"/>
      <c r="O283" s="467"/>
      <c r="P283" s="467"/>
      <c r="Q283" s="467"/>
    </row>
    <row r="284" spans="1:17" s="1" customFormat="1" x14ac:dyDescent="0.3">
      <c r="A284" s="13"/>
      <c r="B284" s="13"/>
      <c r="C284" s="13"/>
      <c r="D284" s="13"/>
      <c r="E284" s="534"/>
      <c r="F284" s="467"/>
      <c r="G284" s="467"/>
      <c r="H284" s="467"/>
      <c r="I284" s="467"/>
      <c r="J284" s="467"/>
      <c r="K284" s="467"/>
      <c r="L284" s="560"/>
      <c r="M284" s="467"/>
      <c r="N284" s="467"/>
      <c r="O284" s="467"/>
      <c r="P284" s="467"/>
      <c r="Q284" s="467"/>
    </row>
    <row r="285" spans="1:17" s="1" customFormat="1" x14ac:dyDescent="0.3">
      <c r="A285" s="13"/>
      <c r="B285" s="13"/>
      <c r="C285" s="13"/>
      <c r="D285" s="13"/>
      <c r="E285" s="534"/>
      <c r="F285" s="467"/>
      <c r="G285" s="467"/>
      <c r="H285" s="467"/>
      <c r="I285" s="467"/>
      <c r="J285" s="467"/>
      <c r="K285" s="467"/>
      <c r="L285" s="560"/>
      <c r="M285" s="467"/>
      <c r="N285" s="467"/>
      <c r="O285" s="467"/>
      <c r="P285" s="467"/>
      <c r="Q285" s="467"/>
    </row>
    <row r="286" spans="1:17" s="1" customFormat="1" x14ac:dyDescent="0.3">
      <c r="A286" s="13"/>
      <c r="B286" s="13"/>
      <c r="C286" s="13"/>
      <c r="D286" s="13"/>
      <c r="E286" s="534"/>
      <c r="F286" s="467"/>
      <c r="G286" s="467"/>
      <c r="H286" s="467"/>
      <c r="I286" s="467"/>
      <c r="J286" s="467"/>
      <c r="K286" s="467"/>
      <c r="L286" s="560"/>
      <c r="M286" s="467"/>
      <c r="N286" s="467"/>
      <c r="O286" s="467"/>
      <c r="P286" s="467"/>
      <c r="Q286" s="467"/>
    </row>
    <row r="287" spans="1:17" s="1" customFormat="1" x14ac:dyDescent="0.3">
      <c r="A287" s="13"/>
      <c r="B287" s="13"/>
      <c r="C287" s="13"/>
      <c r="D287" s="13"/>
      <c r="E287" s="534"/>
      <c r="F287" s="467"/>
      <c r="G287" s="467"/>
      <c r="H287" s="467"/>
      <c r="I287" s="467"/>
      <c r="J287" s="467"/>
      <c r="K287" s="467"/>
      <c r="L287" s="560"/>
      <c r="M287" s="467"/>
      <c r="N287" s="467"/>
      <c r="O287" s="467"/>
      <c r="P287" s="467"/>
      <c r="Q287" s="467"/>
    </row>
    <row r="288" spans="1:17" s="1" customFormat="1" x14ac:dyDescent="0.3">
      <c r="A288" s="13"/>
      <c r="B288" s="13"/>
      <c r="C288" s="13"/>
      <c r="D288" s="13"/>
      <c r="E288" s="534"/>
      <c r="F288" s="467"/>
      <c r="G288" s="467"/>
      <c r="H288" s="467"/>
      <c r="I288" s="467"/>
      <c r="J288" s="467"/>
      <c r="K288" s="467"/>
      <c r="L288" s="560"/>
      <c r="M288" s="467"/>
      <c r="N288" s="467"/>
      <c r="O288" s="467"/>
      <c r="P288" s="467"/>
      <c r="Q288" s="467"/>
    </row>
    <row r="289" spans="1:17" s="1" customFormat="1" x14ac:dyDescent="0.3">
      <c r="A289" s="13"/>
      <c r="B289" s="13"/>
      <c r="C289" s="13"/>
      <c r="D289" s="13"/>
      <c r="E289" s="534"/>
      <c r="F289" s="467"/>
      <c r="G289" s="467"/>
      <c r="H289" s="467"/>
      <c r="I289" s="467"/>
      <c r="J289" s="467"/>
      <c r="K289" s="467"/>
      <c r="L289" s="560"/>
      <c r="M289" s="467"/>
      <c r="N289" s="467"/>
      <c r="O289" s="467"/>
      <c r="P289" s="467"/>
      <c r="Q289" s="467"/>
    </row>
    <row r="290" spans="1:17" s="1" customFormat="1" x14ac:dyDescent="0.3">
      <c r="A290" s="13"/>
      <c r="B290" s="13"/>
      <c r="C290" s="13"/>
      <c r="D290" s="13"/>
      <c r="E290" s="534"/>
      <c r="F290" s="467"/>
      <c r="G290" s="467"/>
      <c r="H290" s="467"/>
      <c r="I290" s="467"/>
      <c r="J290" s="467"/>
      <c r="K290" s="467"/>
      <c r="L290" s="560"/>
      <c r="M290" s="467"/>
      <c r="N290" s="467"/>
      <c r="O290" s="467"/>
      <c r="P290" s="467"/>
      <c r="Q290" s="467"/>
    </row>
    <row r="291" spans="1:17" s="1" customFormat="1" x14ac:dyDescent="0.3">
      <c r="A291" s="13"/>
      <c r="B291" s="13"/>
      <c r="C291" s="13"/>
      <c r="D291" s="13"/>
      <c r="E291" s="534"/>
      <c r="F291" s="467"/>
      <c r="G291" s="467"/>
      <c r="H291" s="467"/>
      <c r="I291" s="467"/>
      <c r="J291" s="467"/>
      <c r="K291" s="467"/>
      <c r="L291" s="560"/>
      <c r="M291" s="467"/>
      <c r="N291" s="467"/>
      <c r="O291" s="467"/>
      <c r="P291" s="467"/>
      <c r="Q291" s="467"/>
    </row>
    <row r="292" spans="1:17" s="1" customFormat="1" x14ac:dyDescent="0.3">
      <c r="A292" s="13"/>
      <c r="B292" s="13"/>
      <c r="C292" s="13"/>
      <c r="D292" s="13"/>
      <c r="E292" s="534"/>
      <c r="F292" s="467"/>
      <c r="G292" s="467"/>
      <c r="H292" s="467"/>
      <c r="I292" s="467"/>
      <c r="J292" s="467"/>
      <c r="K292" s="467"/>
      <c r="L292" s="560"/>
      <c r="M292" s="467"/>
      <c r="N292" s="467"/>
      <c r="O292" s="467"/>
      <c r="P292" s="467"/>
      <c r="Q292" s="467"/>
    </row>
    <row r="293" spans="1:17" s="1" customFormat="1" x14ac:dyDescent="0.3">
      <c r="A293" s="13"/>
      <c r="B293" s="13"/>
      <c r="C293" s="13"/>
      <c r="D293" s="13"/>
      <c r="E293" s="534"/>
      <c r="F293" s="467"/>
      <c r="G293" s="467"/>
      <c r="H293" s="467"/>
      <c r="I293" s="467"/>
      <c r="J293" s="467"/>
      <c r="K293" s="467"/>
      <c r="L293" s="560"/>
      <c r="M293" s="467"/>
      <c r="N293" s="467"/>
      <c r="O293" s="467"/>
      <c r="P293" s="467"/>
      <c r="Q293" s="467"/>
    </row>
    <row r="294" spans="1:17" s="1" customFormat="1" x14ac:dyDescent="0.3">
      <c r="A294" s="13"/>
      <c r="B294" s="13"/>
      <c r="C294" s="13"/>
      <c r="D294" s="13"/>
      <c r="E294" s="534"/>
      <c r="F294" s="467"/>
      <c r="G294" s="467"/>
      <c r="H294" s="467"/>
      <c r="I294" s="467"/>
      <c r="J294" s="467"/>
      <c r="K294" s="467"/>
      <c r="L294" s="560"/>
      <c r="M294" s="467"/>
      <c r="N294" s="467"/>
      <c r="O294" s="467"/>
      <c r="P294" s="467"/>
      <c r="Q294" s="467"/>
    </row>
    <row r="295" spans="1:17" s="1" customFormat="1" x14ac:dyDescent="0.3">
      <c r="A295" s="13"/>
      <c r="B295" s="13"/>
      <c r="C295" s="13"/>
      <c r="D295" s="13"/>
      <c r="E295" s="534"/>
      <c r="F295" s="467"/>
      <c r="G295" s="467"/>
      <c r="H295" s="467"/>
      <c r="I295" s="467"/>
      <c r="J295" s="467"/>
      <c r="K295" s="467"/>
      <c r="L295" s="560"/>
      <c r="M295" s="467"/>
      <c r="N295" s="467"/>
      <c r="O295" s="467"/>
      <c r="P295" s="467"/>
      <c r="Q295" s="467"/>
    </row>
    <row r="296" spans="1:17" s="1" customFormat="1" x14ac:dyDescent="0.3">
      <c r="A296" s="13"/>
      <c r="B296" s="13"/>
      <c r="C296" s="13"/>
      <c r="D296" s="13"/>
      <c r="E296" s="534"/>
      <c r="F296" s="467"/>
      <c r="G296" s="467"/>
      <c r="H296" s="467"/>
      <c r="I296" s="467"/>
      <c r="J296" s="467"/>
      <c r="K296" s="467"/>
      <c r="L296" s="560"/>
      <c r="M296" s="467"/>
      <c r="N296" s="467"/>
      <c r="O296" s="467"/>
      <c r="P296" s="467"/>
      <c r="Q296" s="467"/>
    </row>
    <row r="297" spans="1:17" s="1" customFormat="1" x14ac:dyDescent="0.3">
      <c r="A297" s="13"/>
      <c r="B297" s="13"/>
      <c r="C297" s="13"/>
      <c r="D297" s="13"/>
      <c r="E297" s="534"/>
      <c r="F297" s="467"/>
      <c r="G297" s="467"/>
      <c r="H297" s="467"/>
      <c r="I297" s="467"/>
      <c r="J297" s="467"/>
      <c r="K297" s="467"/>
      <c r="L297" s="560"/>
      <c r="M297" s="467"/>
      <c r="N297" s="467"/>
      <c r="O297" s="467"/>
      <c r="P297" s="467"/>
      <c r="Q297" s="467"/>
    </row>
    <row r="298" spans="1:17" s="1" customFormat="1" x14ac:dyDescent="0.3">
      <c r="A298" s="13"/>
      <c r="B298" s="13"/>
      <c r="C298" s="13"/>
      <c r="D298" s="13"/>
      <c r="E298" s="534"/>
      <c r="F298" s="467"/>
      <c r="G298" s="467"/>
      <c r="H298" s="467"/>
      <c r="I298" s="467"/>
      <c r="J298" s="467"/>
      <c r="K298" s="467"/>
      <c r="L298" s="560"/>
      <c r="M298" s="467"/>
      <c r="N298" s="467"/>
      <c r="O298" s="467"/>
      <c r="P298" s="467"/>
      <c r="Q298" s="467"/>
    </row>
    <row r="299" spans="1:17" s="1" customFormat="1" x14ac:dyDescent="0.3">
      <c r="A299" s="13"/>
      <c r="B299" s="13"/>
      <c r="C299" s="13"/>
      <c r="D299" s="13"/>
      <c r="E299" s="534"/>
      <c r="F299" s="467"/>
      <c r="G299" s="467"/>
      <c r="H299" s="467"/>
      <c r="I299" s="467"/>
      <c r="J299" s="467"/>
      <c r="K299" s="467"/>
      <c r="L299" s="560"/>
      <c r="M299" s="467"/>
      <c r="N299" s="467"/>
      <c r="O299" s="467"/>
      <c r="P299" s="467"/>
      <c r="Q299" s="467"/>
    </row>
    <row r="300" spans="1:17" s="1" customFormat="1" x14ac:dyDescent="0.3">
      <c r="A300" s="13"/>
      <c r="B300" s="13"/>
      <c r="C300" s="13"/>
      <c r="D300" s="13"/>
      <c r="E300" s="534"/>
      <c r="F300" s="467"/>
      <c r="G300" s="467"/>
      <c r="H300" s="467"/>
      <c r="I300" s="467"/>
      <c r="J300" s="467"/>
      <c r="K300" s="467"/>
      <c r="L300" s="560"/>
      <c r="M300" s="467"/>
      <c r="N300" s="467"/>
      <c r="O300" s="467"/>
      <c r="P300" s="467"/>
      <c r="Q300" s="467"/>
    </row>
    <row r="301" spans="1:17" s="1" customFormat="1" x14ac:dyDescent="0.3">
      <c r="A301" s="13"/>
      <c r="B301" s="13"/>
      <c r="C301" s="13"/>
      <c r="D301" s="13"/>
      <c r="E301" s="534"/>
      <c r="F301" s="467"/>
      <c r="G301" s="467"/>
      <c r="H301" s="467"/>
      <c r="I301" s="467"/>
      <c r="J301" s="467"/>
      <c r="K301" s="467"/>
      <c r="L301" s="560"/>
      <c r="M301" s="467"/>
      <c r="N301" s="467"/>
      <c r="O301" s="467"/>
      <c r="P301" s="467"/>
      <c r="Q301" s="467"/>
    </row>
    <row r="302" spans="1:17" s="1" customFormat="1" x14ac:dyDescent="0.3">
      <c r="A302" s="13"/>
      <c r="B302" s="13"/>
      <c r="C302" s="13"/>
      <c r="D302" s="13"/>
      <c r="E302" s="534"/>
      <c r="F302" s="467"/>
      <c r="G302" s="467"/>
      <c r="H302" s="467"/>
      <c r="I302" s="467"/>
      <c r="J302" s="467"/>
      <c r="K302" s="467"/>
      <c r="L302" s="560"/>
      <c r="M302" s="467"/>
      <c r="N302" s="467"/>
      <c r="O302" s="467"/>
      <c r="P302" s="467"/>
      <c r="Q302" s="467"/>
    </row>
    <row r="303" spans="1:17" s="1" customFormat="1" x14ac:dyDescent="0.3">
      <c r="A303" s="13"/>
      <c r="B303" s="13"/>
      <c r="C303" s="13"/>
      <c r="D303" s="13"/>
      <c r="E303" s="534"/>
      <c r="F303" s="467"/>
      <c r="G303" s="467"/>
      <c r="H303" s="467"/>
      <c r="I303" s="467"/>
      <c r="J303" s="467"/>
      <c r="K303" s="467"/>
      <c r="L303" s="560"/>
      <c r="M303" s="467"/>
      <c r="N303" s="467"/>
      <c r="O303" s="467"/>
      <c r="P303" s="467"/>
      <c r="Q303" s="467"/>
    </row>
    <row r="304" spans="1:17" s="1" customFormat="1" x14ac:dyDescent="0.3">
      <c r="A304" s="13"/>
      <c r="B304" s="13"/>
      <c r="C304" s="13"/>
      <c r="D304" s="13"/>
      <c r="E304" s="534"/>
      <c r="F304" s="467"/>
      <c r="G304" s="467"/>
      <c r="H304" s="467"/>
      <c r="I304" s="467"/>
      <c r="J304" s="467"/>
      <c r="K304" s="467"/>
      <c r="L304" s="560"/>
      <c r="M304" s="467"/>
      <c r="N304" s="467"/>
      <c r="O304" s="467"/>
      <c r="P304" s="467"/>
      <c r="Q304" s="467"/>
    </row>
    <row r="305" spans="1:17" s="1" customFormat="1" x14ac:dyDescent="0.3">
      <c r="A305" s="13"/>
      <c r="B305" s="13"/>
      <c r="C305" s="13"/>
      <c r="D305" s="13"/>
      <c r="E305" s="534"/>
      <c r="F305" s="467"/>
      <c r="G305" s="467"/>
      <c r="H305" s="467"/>
      <c r="I305" s="467"/>
      <c r="J305" s="467"/>
      <c r="K305" s="467"/>
      <c r="L305" s="560"/>
      <c r="M305" s="467"/>
      <c r="N305" s="467"/>
      <c r="O305" s="467"/>
      <c r="P305" s="467"/>
      <c r="Q305" s="467"/>
    </row>
    <row r="306" spans="1:17" s="1" customFormat="1" x14ac:dyDescent="0.3">
      <c r="A306" s="13"/>
      <c r="B306" s="13"/>
      <c r="C306" s="13"/>
      <c r="D306" s="13"/>
      <c r="E306" s="534"/>
      <c r="F306" s="467"/>
      <c r="G306" s="467"/>
      <c r="H306" s="467"/>
      <c r="I306" s="467"/>
      <c r="J306" s="467"/>
      <c r="K306" s="467"/>
      <c r="L306" s="560"/>
      <c r="M306" s="467"/>
      <c r="N306" s="467"/>
      <c r="O306" s="467"/>
      <c r="P306" s="467"/>
      <c r="Q306" s="467"/>
    </row>
    <row r="307" spans="1:17" s="1" customFormat="1" x14ac:dyDescent="0.3">
      <c r="A307" s="13"/>
      <c r="B307" s="13"/>
      <c r="C307" s="13"/>
      <c r="D307" s="13"/>
      <c r="E307" s="534"/>
      <c r="F307" s="467"/>
      <c r="G307" s="467"/>
      <c r="H307" s="467"/>
      <c r="I307" s="467"/>
      <c r="J307" s="467"/>
      <c r="K307" s="467"/>
      <c r="L307" s="560"/>
      <c r="M307" s="467"/>
      <c r="N307" s="467"/>
      <c r="O307" s="467"/>
      <c r="P307" s="467"/>
      <c r="Q307" s="467"/>
    </row>
    <row r="308" spans="1:17" s="1" customFormat="1" x14ac:dyDescent="0.3">
      <c r="A308" s="13"/>
      <c r="B308" s="13"/>
      <c r="C308" s="13"/>
      <c r="D308" s="13"/>
      <c r="E308" s="534"/>
      <c r="F308" s="467"/>
      <c r="G308" s="467"/>
      <c r="H308" s="467"/>
      <c r="I308" s="467"/>
      <c r="J308" s="467"/>
      <c r="K308" s="467"/>
      <c r="L308" s="560"/>
      <c r="M308" s="467"/>
      <c r="N308" s="467"/>
      <c r="O308" s="467"/>
      <c r="P308" s="467"/>
      <c r="Q308" s="467"/>
    </row>
    <row r="309" spans="1:17" s="1" customFormat="1" x14ac:dyDescent="0.3">
      <c r="A309" s="13"/>
      <c r="B309" s="13"/>
      <c r="C309" s="13"/>
      <c r="D309" s="13"/>
      <c r="E309" s="534"/>
      <c r="F309" s="467"/>
      <c r="G309" s="467"/>
      <c r="H309" s="467"/>
      <c r="I309" s="467"/>
      <c r="J309" s="467"/>
      <c r="K309" s="467"/>
      <c r="L309" s="560"/>
      <c r="M309" s="467"/>
      <c r="N309" s="467"/>
      <c r="O309" s="467"/>
      <c r="P309" s="467"/>
      <c r="Q309" s="467"/>
    </row>
    <row r="310" spans="1:17" s="1" customFormat="1" x14ac:dyDescent="0.3">
      <c r="A310" s="13"/>
      <c r="B310" s="13"/>
      <c r="C310" s="13"/>
      <c r="D310" s="13"/>
      <c r="E310" s="534"/>
      <c r="F310" s="467"/>
      <c r="G310" s="467"/>
      <c r="H310" s="467"/>
      <c r="I310" s="467"/>
      <c r="J310" s="467"/>
      <c r="K310" s="467"/>
      <c r="L310" s="560"/>
      <c r="M310" s="467"/>
      <c r="N310" s="467"/>
      <c r="O310" s="467"/>
      <c r="P310" s="467"/>
      <c r="Q310" s="467"/>
    </row>
    <row r="311" spans="1:17" s="1" customFormat="1" x14ac:dyDescent="0.3">
      <c r="A311" s="13"/>
      <c r="B311" s="13"/>
      <c r="C311" s="13"/>
      <c r="D311" s="13"/>
      <c r="E311" s="534"/>
      <c r="F311" s="467"/>
      <c r="G311" s="467"/>
      <c r="H311" s="467"/>
      <c r="I311" s="467"/>
      <c r="J311" s="467"/>
      <c r="K311" s="467"/>
      <c r="L311" s="560"/>
      <c r="M311" s="467"/>
      <c r="N311" s="467"/>
      <c r="O311" s="467"/>
      <c r="P311" s="467"/>
      <c r="Q311" s="467"/>
    </row>
    <row r="312" spans="1:17" s="1" customFormat="1" x14ac:dyDescent="0.3">
      <c r="A312" s="13"/>
      <c r="B312" s="13"/>
      <c r="C312" s="13"/>
      <c r="D312" s="13"/>
      <c r="E312" s="534"/>
      <c r="F312" s="467"/>
      <c r="G312" s="467"/>
      <c r="H312" s="467"/>
      <c r="I312" s="467"/>
      <c r="J312" s="467"/>
      <c r="K312" s="467"/>
      <c r="L312" s="560"/>
      <c r="M312" s="467"/>
      <c r="N312" s="467"/>
      <c r="O312" s="467"/>
      <c r="P312" s="467"/>
      <c r="Q312" s="467"/>
    </row>
    <row r="313" spans="1:17" s="1" customFormat="1" x14ac:dyDescent="0.3">
      <c r="A313" s="13"/>
      <c r="B313" s="13"/>
      <c r="C313" s="13"/>
      <c r="D313" s="13"/>
      <c r="E313" s="534"/>
      <c r="F313" s="467"/>
      <c r="G313" s="467"/>
      <c r="H313" s="467"/>
      <c r="I313" s="467"/>
      <c r="J313" s="467"/>
      <c r="K313" s="467"/>
      <c r="L313" s="560"/>
      <c r="M313" s="467"/>
      <c r="N313" s="467"/>
      <c r="O313" s="467"/>
      <c r="P313" s="467"/>
      <c r="Q313" s="467"/>
    </row>
    <row r="314" spans="1:17" s="1" customFormat="1" x14ac:dyDescent="0.3">
      <c r="A314" s="13"/>
      <c r="B314" s="13"/>
      <c r="C314" s="13"/>
      <c r="D314" s="13"/>
      <c r="E314" s="534"/>
      <c r="F314" s="467"/>
      <c r="G314" s="467"/>
      <c r="H314" s="467"/>
      <c r="I314" s="467"/>
      <c r="J314" s="467"/>
      <c r="K314" s="467"/>
      <c r="L314" s="560"/>
      <c r="M314" s="467"/>
      <c r="N314" s="467"/>
      <c r="O314" s="467"/>
      <c r="P314" s="467"/>
      <c r="Q314" s="467"/>
    </row>
    <row r="315" spans="1:17" s="1" customFormat="1" x14ac:dyDescent="0.3">
      <c r="A315" s="13"/>
      <c r="B315" s="13"/>
      <c r="C315" s="13"/>
      <c r="D315" s="13"/>
      <c r="E315" s="534"/>
      <c r="F315" s="467"/>
      <c r="G315" s="467"/>
      <c r="H315" s="467"/>
      <c r="I315" s="467"/>
      <c r="J315" s="467"/>
      <c r="K315" s="467"/>
      <c r="L315" s="560"/>
      <c r="M315" s="467"/>
      <c r="N315" s="467"/>
      <c r="O315" s="467"/>
      <c r="P315" s="467"/>
      <c r="Q315" s="467"/>
    </row>
    <row r="316" spans="1:17" s="1" customFormat="1" x14ac:dyDescent="0.3">
      <c r="A316" s="13"/>
      <c r="B316" s="13"/>
      <c r="C316" s="13"/>
      <c r="D316" s="13"/>
      <c r="E316" s="534"/>
      <c r="F316" s="467"/>
      <c r="G316" s="467"/>
      <c r="H316" s="467"/>
      <c r="I316" s="467"/>
      <c r="J316" s="467"/>
      <c r="K316" s="467"/>
      <c r="L316" s="560"/>
      <c r="M316" s="467"/>
      <c r="N316" s="467"/>
      <c r="O316" s="467"/>
      <c r="P316" s="467"/>
      <c r="Q316" s="467"/>
    </row>
    <row r="317" spans="1:17" s="1" customFormat="1" x14ac:dyDescent="0.3">
      <c r="A317" s="13"/>
      <c r="B317" s="13"/>
      <c r="C317" s="13"/>
      <c r="D317" s="13"/>
      <c r="E317" s="534"/>
      <c r="F317" s="467"/>
      <c r="G317" s="467"/>
      <c r="H317" s="467"/>
      <c r="I317" s="467"/>
      <c r="J317" s="467"/>
      <c r="K317" s="467"/>
      <c r="L317" s="560"/>
      <c r="M317" s="467"/>
      <c r="N317" s="467"/>
      <c r="O317" s="467"/>
      <c r="P317" s="467"/>
      <c r="Q317" s="467"/>
    </row>
    <row r="318" spans="1:17" s="1" customFormat="1" x14ac:dyDescent="0.3">
      <c r="A318" s="13"/>
      <c r="B318" s="13"/>
      <c r="C318" s="13"/>
      <c r="D318" s="13"/>
      <c r="E318" s="534"/>
      <c r="F318" s="467"/>
      <c r="G318" s="467"/>
      <c r="H318" s="467"/>
      <c r="I318" s="467"/>
      <c r="J318" s="467"/>
      <c r="K318" s="467"/>
      <c r="L318" s="560"/>
      <c r="M318" s="467"/>
      <c r="N318" s="467"/>
      <c r="O318" s="467"/>
      <c r="P318" s="467"/>
      <c r="Q318" s="467"/>
    </row>
    <row r="319" spans="1:17" s="1" customFormat="1" x14ac:dyDescent="0.3">
      <c r="A319" s="13"/>
      <c r="B319" s="13"/>
      <c r="C319" s="13"/>
      <c r="D319" s="13"/>
      <c r="E319" s="534"/>
      <c r="F319" s="467"/>
      <c r="G319" s="467"/>
      <c r="H319" s="467"/>
      <c r="I319" s="467"/>
      <c r="J319" s="467"/>
      <c r="K319" s="467"/>
      <c r="L319" s="560"/>
      <c r="M319" s="467"/>
      <c r="N319" s="467"/>
      <c r="O319" s="467"/>
      <c r="P319" s="467"/>
      <c r="Q319" s="467"/>
    </row>
    <row r="320" spans="1:17" s="1" customFormat="1" x14ac:dyDescent="0.3">
      <c r="A320" s="13"/>
      <c r="B320" s="13"/>
      <c r="C320" s="13"/>
      <c r="D320" s="13"/>
      <c r="E320" s="534"/>
      <c r="F320" s="467"/>
      <c r="G320" s="467"/>
      <c r="H320" s="467"/>
      <c r="I320" s="467"/>
      <c r="J320" s="467"/>
      <c r="K320" s="467"/>
      <c r="L320" s="560"/>
      <c r="M320" s="467"/>
      <c r="N320" s="467"/>
      <c r="O320" s="467"/>
      <c r="P320" s="467"/>
      <c r="Q320" s="467"/>
    </row>
    <row r="321" spans="1:17" s="1" customFormat="1" x14ac:dyDescent="0.3">
      <c r="A321" s="13"/>
      <c r="B321" s="13"/>
      <c r="C321" s="13"/>
      <c r="D321" s="13"/>
      <c r="E321" s="534"/>
      <c r="F321" s="467"/>
      <c r="G321" s="467"/>
      <c r="H321" s="467"/>
      <c r="I321" s="467"/>
      <c r="J321" s="467"/>
      <c r="K321" s="467"/>
      <c r="L321" s="560"/>
      <c r="M321" s="467"/>
      <c r="N321" s="467"/>
      <c r="O321" s="467"/>
      <c r="P321" s="467"/>
      <c r="Q321" s="467"/>
    </row>
    <row r="322" spans="1:17" s="1" customFormat="1" x14ac:dyDescent="0.3">
      <c r="A322" s="13"/>
      <c r="B322" s="13"/>
      <c r="C322" s="13"/>
      <c r="D322" s="13"/>
      <c r="E322" s="534"/>
      <c r="F322" s="467"/>
      <c r="G322" s="467"/>
      <c r="H322" s="467"/>
      <c r="I322" s="467"/>
      <c r="J322" s="467"/>
      <c r="K322" s="467"/>
      <c r="L322" s="560"/>
      <c r="M322" s="467"/>
      <c r="N322" s="467"/>
      <c r="O322" s="467"/>
      <c r="P322" s="467"/>
      <c r="Q322" s="467"/>
    </row>
    <row r="323" spans="1:17" s="1" customFormat="1" x14ac:dyDescent="0.3">
      <c r="A323" s="13"/>
      <c r="B323" s="13"/>
      <c r="C323" s="13"/>
      <c r="D323" s="13"/>
      <c r="E323" s="534"/>
      <c r="F323" s="467"/>
      <c r="G323" s="467"/>
      <c r="H323" s="467"/>
      <c r="I323" s="467"/>
      <c r="J323" s="467"/>
      <c r="K323" s="467"/>
      <c r="L323" s="560"/>
      <c r="M323" s="467"/>
      <c r="N323" s="467"/>
      <c r="O323" s="467"/>
      <c r="P323" s="467"/>
      <c r="Q323" s="467"/>
    </row>
    <row r="324" spans="1:17" s="1" customFormat="1" x14ac:dyDescent="0.3">
      <c r="A324" s="13"/>
      <c r="B324" s="13"/>
      <c r="C324" s="13"/>
      <c r="D324" s="13"/>
      <c r="E324" s="534"/>
      <c r="F324" s="467"/>
      <c r="G324" s="467"/>
      <c r="H324" s="467"/>
      <c r="I324" s="467"/>
      <c r="J324" s="467"/>
      <c r="K324" s="467"/>
      <c r="L324" s="560"/>
      <c r="M324" s="467"/>
      <c r="N324" s="467"/>
      <c r="O324" s="467"/>
      <c r="P324" s="467"/>
      <c r="Q324" s="467"/>
    </row>
    <row r="325" spans="1:17" s="1" customFormat="1" x14ac:dyDescent="0.3">
      <c r="A325" s="13"/>
      <c r="B325" s="13"/>
      <c r="C325" s="13"/>
      <c r="D325" s="13"/>
      <c r="E325" s="534"/>
      <c r="F325" s="467"/>
      <c r="G325" s="467"/>
      <c r="H325" s="467"/>
      <c r="I325" s="467"/>
      <c r="J325" s="467"/>
      <c r="K325" s="467"/>
      <c r="L325" s="560"/>
      <c r="M325" s="467"/>
      <c r="N325" s="467"/>
      <c r="O325" s="467"/>
      <c r="P325" s="467"/>
      <c r="Q325" s="467"/>
    </row>
    <row r="326" spans="1:17" s="1" customFormat="1" x14ac:dyDescent="0.3">
      <c r="A326" s="13"/>
      <c r="B326" s="13"/>
      <c r="C326" s="13"/>
      <c r="D326" s="13"/>
      <c r="E326" s="534"/>
      <c r="F326" s="467"/>
      <c r="G326" s="467"/>
      <c r="H326" s="467"/>
      <c r="I326" s="467"/>
      <c r="J326" s="467"/>
      <c r="K326" s="467"/>
      <c r="L326" s="560"/>
      <c r="M326" s="467"/>
      <c r="N326" s="467"/>
      <c r="O326" s="467"/>
      <c r="P326" s="467"/>
      <c r="Q326" s="467"/>
    </row>
    <row r="327" spans="1:17" s="1" customFormat="1" x14ac:dyDescent="0.3">
      <c r="A327" s="13"/>
      <c r="B327" s="13"/>
      <c r="C327" s="13"/>
      <c r="D327" s="13"/>
      <c r="E327" s="534"/>
      <c r="F327" s="467"/>
      <c r="G327" s="467"/>
      <c r="H327" s="467"/>
      <c r="I327" s="467"/>
      <c r="J327" s="467"/>
      <c r="K327" s="467"/>
      <c r="L327" s="560"/>
      <c r="M327" s="467"/>
      <c r="N327" s="467"/>
      <c r="O327" s="467"/>
      <c r="P327" s="467"/>
      <c r="Q327" s="467"/>
    </row>
    <row r="328" spans="1:17" s="1" customFormat="1" x14ac:dyDescent="0.3">
      <c r="A328" s="13"/>
      <c r="B328" s="13"/>
      <c r="C328" s="13"/>
      <c r="D328" s="13"/>
      <c r="E328" s="534"/>
      <c r="F328" s="467"/>
      <c r="G328" s="467"/>
      <c r="H328" s="467"/>
      <c r="I328" s="467"/>
      <c r="J328" s="467"/>
      <c r="K328" s="467"/>
      <c r="L328" s="560"/>
      <c r="M328" s="467"/>
      <c r="N328" s="467"/>
      <c r="O328" s="467"/>
      <c r="P328" s="467"/>
      <c r="Q328" s="467"/>
    </row>
    <row r="329" spans="1:17" s="1" customFormat="1" x14ac:dyDescent="0.3">
      <c r="A329" s="13"/>
      <c r="B329" s="13"/>
      <c r="C329" s="13"/>
      <c r="D329" s="13"/>
      <c r="E329" s="534"/>
      <c r="F329" s="467"/>
      <c r="G329" s="467"/>
      <c r="H329" s="467"/>
      <c r="I329" s="467"/>
      <c r="J329" s="467"/>
      <c r="K329" s="467"/>
      <c r="L329" s="560"/>
      <c r="M329" s="467"/>
      <c r="N329" s="467"/>
      <c r="O329" s="467"/>
      <c r="P329" s="467"/>
      <c r="Q329" s="467"/>
    </row>
    <row r="330" spans="1:17" s="1" customFormat="1" x14ac:dyDescent="0.3">
      <c r="A330" s="13"/>
      <c r="B330" s="13"/>
      <c r="C330" s="13"/>
      <c r="D330" s="13"/>
      <c r="E330" s="534"/>
      <c r="F330" s="467"/>
      <c r="G330" s="467"/>
      <c r="H330" s="467"/>
      <c r="I330" s="467"/>
      <c r="J330" s="467"/>
      <c r="K330" s="467"/>
      <c r="L330" s="560"/>
      <c r="M330" s="467"/>
      <c r="N330" s="467"/>
      <c r="O330" s="467"/>
      <c r="P330" s="467"/>
      <c r="Q330" s="467"/>
    </row>
    <row r="331" spans="1:17" s="1" customFormat="1" x14ac:dyDescent="0.3">
      <c r="A331" s="13"/>
      <c r="B331" s="13"/>
      <c r="C331" s="13"/>
      <c r="D331" s="13"/>
      <c r="E331" s="534"/>
      <c r="F331" s="467"/>
      <c r="G331" s="467"/>
      <c r="H331" s="467"/>
      <c r="I331" s="467"/>
      <c r="J331" s="467"/>
      <c r="K331" s="467"/>
      <c r="L331" s="560"/>
      <c r="M331" s="467"/>
      <c r="N331" s="467"/>
      <c r="O331" s="467"/>
      <c r="P331" s="467"/>
      <c r="Q331" s="467"/>
    </row>
    <row r="332" spans="1:17" s="1" customFormat="1" x14ac:dyDescent="0.3">
      <c r="A332" s="13"/>
      <c r="B332" s="13"/>
      <c r="C332" s="13"/>
      <c r="D332" s="13"/>
      <c r="E332" s="534"/>
      <c r="F332" s="467"/>
      <c r="G332" s="467"/>
      <c r="H332" s="467"/>
      <c r="I332" s="467"/>
      <c r="J332" s="467"/>
      <c r="K332" s="467"/>
      <c r="L332" s="560"/>
      <c r="M332" s="467"/>
      <c r="N332" s="467"/>
      <c r="O332" s="467"/>
      <c r="P332" s="467"/>
      <c r="Q332" s="467"/>
    </row>
    <row r="333" spans="1:17" s="1" customFormat="1" x14ac:dyDescent="0.3">
      <c r="A333" s="13"/>
      <c r="B333" s="13"/>
      <c r="C333" s="13"/>
      <c r="D333" s="13"/>
      <c r="E333" s="534"/>
      <c r="F333" s="467"/>
      <c r="G333" s="467"/>
      <c r="H333" s="467"/>
      <c r="I333" s="467"/>
      <c r="J333" s="467"/>
      <c r="K333" s="467"/>
      <c r="L333" s="560"/>
      <c r="M333" s="467"/>
      <c r="N333" s="467"/>
      <c r="O333" s="467"/>
      <c r="P333" s="467"/>
      <c r="Q333" s="467"/>
    </row>
    <row r="334" spans="1:17" s="1" customFormat="1" x14ac:dyDescent="0.3">
      <c r="A334" s="13"/>
      <c r="B334" s="13"/>
      <c r="C334" s="13"/>
      <c r="D334" s="13"/>
      <c r="E334" s="534"/>
      <c r="F334" s="467"/>
      <c r="G334" s="467"/>
      <c r="H334" s="467"/>
      <c r="I334" s="467"/>
      <c r="J334" s="467"/>
      <c r="K334" s="467"/>
      <c r="L334" s="560"/>
      <c r="M334" s="467"/>
      <c r="N334" s="467"/>
      <c r="O334" s="467"/>
      <c r="P334" s="467"/>
      <c r="Q334" s="467"/>
    </row>
    <row r="335" spans="1:17" s="1" customFormat="1" x14ac:dyDescent="0.3">
      <c r="A335" s="13"/>
      <c r="B335" s="13"/>
      <c r="C335" s="13"/>
      <c r="D335" s="13"/>
      <c r="E335" s="534"/>
      <c r="F335" s="467"/>
      <c r="G335" s="467"/>
      <c r="H335" s="467"/>
      <c r="I335" s="467"/>
      <c r="J335" s="467"/>
      <c r="K335" s="467"/>
      <c r="L335" s="560"/>
      <c r="M335" s="467"/>
      <c r="N335" s="467"/>
      <c r="O335" s="467"/>
      <c r="P335" s="467"/>
      <c r="Q335" s="467"/>
    </row>
    <row r="336" spans="1:17" s="1" customFormat="1" x14ac:dyDescent="0.3">
      <c r="A336" s="13"/>
      <c r="B336" s="13"/>
      <c r="C336" s="13"/>
      <c r="D336" s="13"/>
      <c r="E336" s="534"/>
      <c r="F336" s="467"/>
      <c r="G336" s="467"/>
      <c r="H336" s="467"/>
      <c r="I336" s="467"/>
      <c r="J336" s="467"/>
      <c r="K336" s="467"/>
      <c r="L336" s="560"/>
      <c r="M336" s="467"/>
      <c r="N336" s="467"/>
      <c r="O336" s="467"/>
      <c r="P336" s="467"/>
      <c r="Q336" s="467"/>
    </row>
    <row r="337" spans="1:17" s="1" customFormat="1" x14ac:dyDescent="0.3">
      <c r="A337" s="13"/>
      <c r="B337" s="13"/>
      <c r="C337" s="13"/>
      <c r="D337" s="13"/>
      <c r="E337" s="534"/>
      <c r="F337" s="467"/>
      <c r="G337" s="467"/>
      <c r="H337" s="467"/>
      <c r="I337" s="467"/>
      <c r="J337" s="467"/>
      <c r="K337" s="467"/>
      <c r="L337" s="560"/>
      <c r="M337" s="467"/>
      <c r="N337" s="467"/>
      <c r="O337" s="467"/>
      <c r="P337" s="467"/>
      <c r="Q337" s="467"/>
    </row>
    <row r="338" spans="1:17" s="1" customFormat="1" x14ac:dyDescent="0.3">
      <c r="A338" s="13"/>
      <c r="B338" s="13"/>
      <c r="C338" s="13"/>
      <c r="D338" s="13"/>
      <c r="E338" s="534"/>
      <c r="F338" s="467"/>
      <c r="G338" s="467"/>
      <c r="H338" s="467"/>
      <c r="I338" s="467"/>
      <c r="J338" s="467"/>
      <c r="K338" s="467"/>
      <c r="L338" s="560"/>
      <c r="M338" s="467"/>
      <c r="N338" s="467"/>
      <c r="O338" s="467"/>
      <c r="P338" s="467"/>
      <c r="Q338" s="467"/>
    </row>
    <row r="339" spans="1:17" s="1" customFormat="1" x14ac:dyDescent="0.3">
      <c r="A339" s="13"/>
      <c r="B339" s="13"/>
      <c r="C339" s="13"/>
      <c r="D339" s="13"/>
      <c r="E339" s="534"/>
      <c r="F339" s="467"/>
      <c r="G339" s="467"/>
      <c r="H339" s="467"/>
      <c r="I339" s="467"/>
      <c r="J339" s="467"/>
      <c r="K339" s="467"/>
      <c r="L339" s="560"/>
      <c r="M339" s="467"/>
      <c r="N339" s="467"/>
      <c r="O339" s="467"/>
      <c r="P339" s="467"/>
      <c r="Q339" s="467"/>
    </row>
    <row r="340" spans="1:17" s="1" customFormat="1" x14ac:dyDescent="0.3">
      <c r="A340" s="13"/>
      <c r="B340" s="13"/>
      <c r="C340" s="13"/>
      <c r="D340" s="13"/>
      <c r="E340" s="534"/>
      <c r="F340" s="467"/>
      <c r="G340" s="467"/>
      <c r="H340" s="467"/>
      <c r="I340" s="467"/>
      <c r="J340" s="467"/>
      <c r="K340" s="467"/>
      <c r="L340" s="560"/>
      <c r="M340" s="467"/>
      <c r="N340" s="467"/>
      <c r="O340" s="467"/>
      <c r="P340" s="467"/>
      <c r="Q340" s="467"/>
    </row>
    <row r="341" spans="1:17" s="1" customFormat="1" x14ac:dyDescent="0.3">
      <c r="A341" s="13"/>
      <c r="B341" s="13"/>
      <c r="C341" s="13"/>
      <c r="D341" s="13"/>
      <c r="E341" s="534"/>
      <c r="F341" s="467"/>
      <c r="G341" s="467"/>
      <c r="H341" s="467"/>
      <c r="I341" s="467"/>
      <c r="J341" s="467"/>
      <c r="K341" s="467"/>
      <c r="L341" s="560"/>
      <c r="M341" s="467"/>
      <c r="N341" s="467"/>
      <c r="O341" s="467"/>
      <c r="P341" s="467"/>
      <c r="Q341" s="467"/>
    </row>
    <row r="342" spans="1:17" s="1" customFormat="1" x14ac:dyDescent="0.3">
      <c r="A342" s="13"/>
      <c r="B342" s="13"/>
      <c r="C342" s="13"/>
      <c r="D342" s="13"/>
      <c r="E342" s="534"/>
      <c r="F342" s="467"/>
      <c r="G342" s="467"/>
      <c r="H342" s="467"/>
      <c r="I342" s="467"/>
      <c r="J342" s="467"/>
      <c r="K342" s="467"/>
      <c r="L342" s="560"/>
      <c r="M342" s="467"/>
      <c r="N342" s="467"/>
      <c r="O342" s="467"/>
      <c r="P342" s="467"/>
      <c r="Q342" s="467"/>
    </row>
    <row r="343" spans="1:17" s="1" customFormat="1" x14ac:dyDescent="0.3">
      <c r="A343" s="13"/>
      <c r="B343" s="13"/>
      <c r="C343" s="13"/>
      <c r="D343" s="13"/>
      <c r="E343" s="534"/>
      <c r="F343" s="467"/>
      <c r="G343" s="467"/>
      <c r="H343" s="467"/>
      <c r="I343" s="467"/>
      <c r="J343" s="467"/>
      <c r="K343" s="467"/>
      <c r="L343" s="560"/>
      <c r="M343" s="467"/>
      <c r="N343" s="467"/>
      <c r="O343" s="467"/>
      <c r="P343" s="467"/>
      <c r="Q343" s="467"/>
    </row>
    <row r="344" spans="1:17" s="1" customFormat="1" x14ac:dyDescent="0.3">
      <c r="A344" s="13"/>
      <c r="B344" s="13"/>
      <c r="C344" s="13"/>
      <c r="D344" s="13"/>
      <c r="E344" s="534"/>
      <c r="F344" s="467"/>
      <c r="G344" s="467"/>
      <c r="H344" s="467"/>
      <c r="I344" s="467"/>
      <c r="J344" s="467"/>
      <c r="K344" s="467"/>
      <c r="L344" s="560"/>
      <c r="M344" s="467"/>
      <c r="N344" s="467"/>
      <c r="O344" s="467"/>
      <c r="P344" s="467"/>
      <c r="Q344" s="467"/>
    </row>
    <row r="345" spans="1:17" s="1" customFormat="1" x14ac:dyDescent="0.3">
      <c r="A345" s="13"/>
      <c r="B345" s="13"/>
      <c r="C345" s="13"/>
      <c r="D345" s="13"/>
      <c r="E345" s="534"/>
      <c r="F345" s="467"/>
      <c r="G345" s="467"/>
      <c r="H345" s="467"/>
      <c r="I345" s="467"/>
      <c r="J345" s="467"/>
      <c r="K345" s="467"/>
      <c r="L345" s="560"/>
      <c r="M345" s="467"/>
      <c r="N345" s="467"/>
      <c r="O345" s="467"/>
      <c r="P345" s="467"/>
      <c r="Q345" s="467"/>
    </row>
    <row r="346" spans="1:17" s="1" customFormat="1" x14ac:dyDescent="0.3">
      <c r="A346" s="13"/>
      <c r="B346" s="13"/>
      <c r="C346" s="13"/>
      <c r="D346" s="13"/>
      <c r="E346" s="534"/>
      <c r="F346" s="467"/>
      <c r="G346" s="467"/>
      <c r="H346" s="467"/>
      <c r="I346" s="467"/>
      <c r="J346" s="467"/>
      <c r="K346" s="467"/>
      <c r="L346" s="560"/>
      <c r="M346" s="467"/>
      <c r="N346" s="467"/>
      <c r="O346" s="467"/>
      <c r="P346" s="467"/>
      <c r="Q346" s="467"/>
    </row>
    <row r="347" spans="1:17" s="1" customFormat="1" x14ac:dyDescent="0.3">
      <c r="A347" s="13"/>
      <c r="B347" s="13"/>
      <c r="C347" s="13"/>
      <c r="D347" s="13"/>
      <c r="E347" s="534"/>
      <c r="F347" s="467"/>
      <c r="G347" s="467"/>
      <c r="H347" s="467"/>
      <c r="I347" s="467"/>
      <c r="J347" s="467"/>
      <c r="K347" s="467"/>
      <c r="L347" s="560"/>
      <c r="M347" s="467"/>
      <c r="N347" s="467"/>
      <c r="O347" s="467"/>
      <c r="P347" s="467"/>
      <c r="Q347" s="467"/>
    </row>
    <row r="348" spans="1:17" s="1" customFormat="1" x14ac:dyDescent="0.3">
      <c r="A348" s="13"/>
      <c r="B348" s="13"/>
      <c r="C348" s="13"/>
      <c r="D348" s="13"/>
      <c r="E348" s="534"/>
      <c r="F348" s="467"/>
      <c r="G348" s="467"/>
      <c r="H348" s="467"/>
      <c r="I348" s="467"/>
      <c r="J348" s="467"/>
      <c r="K348" s="467"/>
      <c r="L348" s="560"/>
      <c r="M348" s="467"/>
      <c r="N348" s="467"/>
      <c r="O348" s="467"/>
      <c r="P348" s="467"/>
      <c r="Q348" s="467"/>
    </row>
    <row r="349" spans="1:17" s="1" customFormat="1" x14ac:dyDescent="0.3">
      <c r="A349" s="13"/>
      <c r="B349" s="13"/>
      <c r="C349" s="13"/>
      <c r="D349" s="13"/>
      <c r="E349" s="534"/>
      <c r="F349" s="467"/>
      <c r="G349" s="467"/>
      <c r="H349" s="467"/>
      <c r="I349" s="467"/>
      <c r="J349" s="467"/>
      <c r="K349" s="467"/>
      <c r="L349" s="560"/>
      <c r="M349" s="467"/>
      <c r="N349" s="467"/>
      <c r="O349" s="467"/>
      <c r="P349" s="467"/>
      <c r="Q349" s="467"/>
    </row>
    <row r="350" spans="1:17" s="1" customFormat="1" x14ac:dyDescent="0.3">
      <c r="A350" s="13"/>
      <c r="B350" s="13"/>
      <c r="C350" s="13"/>
      <c r="D350" s="13"/>
      <c r="E350" s="534"/>
      <c r="F350" s="467"/>
      <c r="G350" s="467"/>
      <c r="H350" s="467"/>
      <c r="I350" s="467"/>
      <c r="J350" s="467"/>
      <c r="K350" s="467"/>
      <c r="L350" s="560"/>
      <c r="M350" s="467"/>
      <c r="N350" s="467"/>
      <c r="O350" s="467"/>
      <c r="P350" s="467"/>
      <c r="Q350" s="467"/>
    </row>
    <row r="351" spans="1:17" s="1" customFormat="1" x14ac:dyDescent="0.3">
      <c r="A351" s="13"/>
      <c r="B351" s="13"/>
      <c r="C351" s="13"/>
      <c r="D351" s="13"/>
      <c r="E351" s="534"/>
      <c r="F351" s="467"/>
      <c r="G351" s="467"/>
      <c r="H351" s="467"/>
      <c r="I351" s="467"/>
      <c r="J351" s="467"/>
      <c r="K351" s="467"/>
      <c r="L351" s="560"/>
      <c r="M351" s="467"/>
      <c r="N351" s="467"/>
      <c r="O351" s="467"/>
      <c r="P351" s="467"/>
      <c r="Q351" s="467"/>
    </row>
    <row r="352" spans="1:17" s="1" customFormat="1" x14ac:dyDescent="0.3">
      <c r="A352" s="13"/>
      <c r="B352" s="13"/>
      <c r="C352" s="13"/>
      <c r="D352" s="13"/>
      <c r="E352" s="534"/>
      <c r="F352" s="467"/>
      <c r="G352" s="467"/>
      <c r="H352" s="467"/>
      <c r="I352" s="467"/>
      <c r="J352" s="467"/>
      <c r="K352" s="467"/>
      <c r="L352" s="560"/>
      <c r="M352" s="467"/>
      <c r="N352" s="467"/>
      <c r="O352" s="467"/>
      <c r="P352" s="467"/>
      <c r="Q352" s="467"/>
    </row>
    <row r="353" spans="1:17" s="1" customFormat="1" x14ac:dyDescent="0.3">
      <c r="A353" s="13"/>
      <c r="B353" s="13"/>
      <c r="C353" s="13"/>
      <c r="D353" s="13"/>
      <c r="E353" s="534"/>
      <c r="F353" s="467"/>
      <c r="G353" s="467"/>
      <c r="H353" s="467"/>
      <c r="I353" s="467"/>
      <c r="J353" s="467"/>
      <c r="K353" s="467"/>
      <c r="L353" s="560"/>
      <c r="M353" s="467"/>
      <c r="N353" s="467"/>
      <c r="O353" s="467"/>
      <c r="P353" s="467"/>
      <c r="Q353" s="467"/>
    </row>
    <row r="354" spans="1:17" s="1" customFormat="1" x14ac:dyDescent="0.3">
      <c r="A354" s="13"/>
      <c r="B354" s="13"/>
      <c r="C354" s="13"/>
      <c r="D354" s="13"/>
      <c r="E354" s="534"/>
      <c r="F354" s="467"/>
      <c r="G354" s="467"/>
      <c r="H354" s="467"/>
      <c r="I354" s="467"/>
      <c r="J354" s="467"/>
      <c r="K354" s="467"/>
      <c r="L354" s="560"/>
      <c r="M354" s="467"/>
      <c r="N354" s="467"/>
      <c r="O354" s="467"/>
      <c r="P354" s="467"/>
      <c r="Q354" s="467"/>
    </row>
    <row r="355" spans="1:17" s="1" customFormat="1" x14ac:dyDescent="0.3">
      <c r="A355" s="13"/>
      <c r="B355" s="13"/>
      <c r="C355" s="13"/>
      <c r="D355" s="13"/>
      <c r="E355" s="534"/>
      <c r="F355" s="467"/>
      <c r="G355" s="467"/>
      <c r="H355" s="467"/>
      <c r="I355" s="467"/>
      <c r="J355" s="467"/>
      <c r="K355" s="467"/>
      <c r="L355" s="560"/>
      <c r="M355" s="467"/>
      <c r="N355" s="467"/>
      <c r="O355" s="467"/>
      <c r="P355" s="467"/>
      <c r="Q355" s="467"/>
    </row>
    <row r="356" spans="1:17" s="1" customFormat="1" x14ac:dyDescent="0.3">
      <c r="A356" s="13"/>
      <c r="B356" s="13"/>
      <c r="C356" s="13"/>
      <c r="D356" s="13"/>
      <c r="E356" s="534"/>
      <c r="F356" s="467"/>
      <c r="G356" s="467"/>
      <c r="H356" s="467"/>
      <c r="I356" s="467"/>
      <c r="J356" s="467"/>
      <c r="K356" s="467"/>
      <c r="L356" s="560"/>
      <c r="M356" s="467"/>
      <c r="N356" s="467"/>
      <c r="O356" s="467"/>
      <c r="P356" s="467"/>
      <c r="Q356" s="467"/>
    </row>
    <row r="357" spans="1:17" s="1" customFormat="1" x14ac:dyDescent="0.3">
      <c r="A357" s="13"/>
      <c r="B357" s="13"/>
      <c r="C357" s="13"/>
      <c r="D357" s="13"/>
      <c r="E357" s="534"/>
      <c r="F357" s="467"/>
      <c r="G357" s="467"/>
      <c r="H357" s="467"/>
      <c r="I357" s="467"/>
      <c r="J357" s="467"/>
      <c r="K357" s="467"/>
      <c r="L357" s="560"/>
      <c r="M357" s="467"/>
      <c r="N357" s="467"/>
      <c r="O357" s="467"/>
      <c r="P357" s="467"/>
      <c r="Q357" s="467"/>
    </row>
    <row r="358" spans="1:17" s="1" customFormat="1" x14ac:dyDescent="0.3">
      <c r="A358" s="13"/>
      <c r="B358" s="13"/>
      <c r="C358" s="13"/>
      <c r="D358" s="13"/>
      <c r="E358" s="534"/>
      <c r="F358" s="467"/>
      <c r="G358" s="467"/>
      <c r="H358" s="467"/>
      <c r="I358" s="467"/>
      <c r="J358" s="467"/>
      <c r="K358" s="467"/>
      <c r="L358" s="560"/>
      <c r="M358" s="467"/>
      <c r="N358" s="467"/>
      <c r="O358" s="467"/>
      <c r="P358" s="467"/>
      <c r="Q358" s="467"/>
    </row>
    <row r="359" spans="1:17" s="1" customFormat="1" x14ac:dyDescent="0.3">
      <c r="A359" s="13"/>
      <c r="B359" s="13"/>
      <c r="C359" s="13"/>
      <c r="D359" s="13"/>
      <c r="E359" s="534"/>
      <c r="F359" s="467"/>
      <c r="G359" s="467"/>
      <c r="H359" s="467"/>
      <c r="I359" s="467"/>
      <c r="J359" s="467"/>
      <c r="K359" s="467"/>
      <c r="L359" s="560"/>
      <c r="M359" s="467"/>
      <c r="N359" s="467"/>
      <c r="O359" s="467"/>
      <c r="P359" s="467"/>
      <c r="Q359" s="467"/>
    </row>
    <row r="360" spans="1:17" s="1" customFormat="1" x14ac:dyDescent="0.3">
      <c r="A360" s="13"/>
      <c r="B360" s="13"/>
      <c r="C360" s="13"/>
      <c r="D360" s="13"/>
      <c r="E360" s="534"/>
      <c r="F360" s="467"/>
      <c r="G360" s="467"/>
      <c r="H360" s="467"/>
      <c r="I360" s="467"/>
      <c r="J360" s="467"/>
      <c r="K360" s="467"/>
      <c r="L360" s="560"/>
      <c r="M360" s="467"/>
      <c r="N360" s="467"/>
      <c r="O360" s="467"/>
      <c r="P360" s="467"/>
      <c r="Q360" s="467"/>
    </row>
    <row r="361" spans="1:17" s="1" customFormat="1" x14ac:dyDescent="0.3">
      <c r="A361" s="13"/>
      <c r="B361" s="13"/>
      <c r="C361" s="13"/>
      <c r="D361" s="13"/>
      <c r="E361" s="534"/>
      <c r="F361" s="467"/>
      <c r="G361" s="467"/>
      <c r="H361" s="467"/>
      <c r="I361" s="467"/>
      <c r="J361" s="467"/>
      <c r="K361" s="467"/>
      <c r="L361" s="560"/>
      <c r="M361" s="467"/>
      <c r="N361" s="467"/>
      <c r="O361" s="467"/>
      <c r="P361" s="467"/>
      <c r="Q361" s="467"/>
    </row>
    <row r="362" spans="1:17" s="1" customFormat="1" x14ac:dyDescent="0.3">
      <c r="A362" s="13"/>
      <c r="B362" s="13"/>
      <c r="C362" s="13"/>
      <c r="D362" s="13"/>
      <c r="E362" s="534"/>
      <c r="F362" s="467"/>
      <c r="G362" s="467"/>
      <c r="H362" s="467"/>
      <c r="I362" s="467"/>
      <c r="J362" s="467"/>
      <c r="K362" s="467"/>
      <c r="L362" s="560"/>
      <c r="M362" s="467"/>
      <c r="N362" s="467"/>
      <c r="O362" s="467"/>
      <c r="P362" s="467"/>
      <c r="Q362" s="467"/>
    </row>
    <row r="363" spans="1:17" s="1" customFormat="1" x14ac:dyDescent="0.3">
      <c r="A363" s="13"/>
      <c r="B363" s="13"/>
      <c r="C363" s="13"/>
      <c r="D363" s="13"/>
      <c r="E363" s="534"/>
      <c r="F363" s="467"/>
      <c r="G363" s="467"/>
      <c r="H363" s="467"/>
      <c r="I363" s="467"/>
      <c r="J363" s="467"/>
      <c r="K363" s="467"/>
      <c r="L363" s="560"/>
      <c r="M363" s="467"/>
      <c r="N363" s="467"/>
      <c r="O363" s="467"/>
      <c r="P363" s="467"/>
      <c r="Q363" s="467"/>
    </row>
    <row r="364" spans="1:17" s="1" customFormat="1" x14ac:dyDescent="0.3">
      <c r="A364" s="13"/>
      <c r="B364" s="13"/>
      <c r="C364" s="13"/>
      <c r="D364" s="13"/>
      <c r="E364" s="534"/>
      <c r="F364" s="467"/>
      <c r="G364" s="467"/>
      <c r="H364" s="467"/>
      <c r="I364" s="467"/>
      <c r="J364" s="467"/>
      <c r="K364" s="467"/>
      <c r="L364" s="560"/>
      <c r="M364" s="467"/>
      <c r="N364" s="467"/>
      <c r="O364" s="467"/>
      <c r="P364" s="467"/>
      <c r="Q364" s="467"/>
    </row>
    <row r="365" spans="1:17" s="1" customFormat="1" x14ac:dyDescent="0.3">
      <c r="A365" s="13"/>
      <c r="B365" s="13"/>
      <c r="C365" s="13"/>
      <c r="D365" s="13"/>
      <c r="E365" s="534"/>
      <c r="F365" s="467"/>
      <c r="G365" s="467"/>
      <c r="H365" s="467"/>
      <c r="I365" s="467"/>
      <c r="J365" s="467"/>
      <c r="K365" s="467"/>
      <c r="L365" s="560"/>
      <c r="M365" s="467"/>
      <c r="N365" s="467"/>
      <c r="O365" s="467"/>
      <c r="P365" s="467"/>
      <c r="Q365" s="467"/>
    </row>
    <row r="366" spans="1:17" s="1" customFormat="1" x14ac:dyDescent="0.3">
      <c r="A366" s="13"/>
      <c r="B366" s="13"/>
      <c r="C366" s="13"/>
      <c r="D366" s="13"/>
      <c r="E366" s="534"/>
      <c r="F366" s="467"/>
      <c r="G366" s="467"/>
      <c r="H366" s="467"/>
      <c r="I366" s="467"/>
      <c r="J366" s="467"/>
      <c r="K366" s="467"/>
      <c r="L366" s="560"/>
      <c r="M366" s="467"/>
      <c r="N366" s="467"/>
      <c r="O366" s="467"/>
      <c r="P366" s="467"/>
      <c r="Q366" s="467"/>
    </row>
    <row r="367" spans="1:17" s="1" customFormat="1" x14ac:dyDescent="0.3">
      <c r="A367" s="13"/>
      <c r="B367" s="13"/>
      <c r="C367" s="13"/>
      <c r="D367" s="13"/>
      <c r="E367" s="534"/>
      <c r="F367" s="467"/>
      <c r="G367" s="467"/>
      <c r="H367" s="467"/>
      <c r="I367" s="467"/>
      <c r="J367" s="467"/>
      <c r="K367" s="467"/>
      <c r="L367" s="560"/>
      <c r="M367" s="467"/>
      <c r="N367" s="467"/>
      <c r="O367" s="467"/>
      <c r="P367" s="467"/>
      <c r="Q367" s="467"/>
    </row>
    <row r="368" spans="1:17" s="1" customFormat="1" x14ac:dyDescent="0.3">
      <c r="A368" s="13"/>
      <c r="B368" s="13"/>
      <c r="C368" s="13"/>
      <c r="D368" s="13"/>
      <c r="E368" s="534"/>
      <c r="F368" s="467"/>
      <c r="G368" s="467"/>
      <c r="H368" s="467"/>
      <c r="I368" s="467"/>
      <c r="J368" s="467"/>
      <c r="K368" s="467"/>
      <c r="L368" s="560"/>
      <c r="M368" s="467"/>
      <c r="N368" s="467"/>
      <c r="O368" s="467"/>
      <c r="P368" s="467"/>
      <c r="Q368" s="467"/>
    </row>
    <row r="369" spans="1:17" s="1" customFormat="1" x14ac:dyDescent="0.3">
      <c r="A369" s="13"/>
      <c r="B369" s="13"/>
      <c r="C369" s="13"/>
      <c r="D369" s="13"/>
      <c r="E369" s="534"/>
      <c r="F369" s="467"/>
      <c r="G369" s="467"/>
      <c r="H369" s="467"/>
      <c r="I369" s="467"/>
      <c r="J369" s="467"/>
      <c r="K369" s="467"/>
      <c r="L369" s="560"/>
      <c r="M369" s="467"/>
      <c r="N369" s="467"/>
      <c r="O369" s="467"/>
      <c r="P369" s="467"/>
      <c r="Q369" s="467"/>
    </row>
    <row r="370" spans="1:17" s="1" customFormat="1" x14ac:dyDescent="0.3">
      <c r="A370" s="13"/>
      <c r="B370" s="13"/>
      <c r="C370" s="13"/>
      <c r="D370" s="13"/>
      <c r="E370" s="534"/>
      <c r="F370" s="467"/>
      <c r="G370" s="467"/>
      <c r="H370" s="467"/>
      <c r="I370" s="467"/>
      <c r="J370" s="467"/>
      <c r="K370" s="467"/>
      <c r="L370" s="560"/>
      <c r="M370" s="467"/>
      <c r="N370" s="467"/>
      <c r="O370" s="467"/>
      <c r="P370" s="467"/>
      <c r="Q370" s="467"/>
    </row>
    <row r="371" spans="1:17" s="1" customFormat="1" x14ac:dyDescent="0.3">
      <c r="A371" s="13"/>
      <c r="B371" s="13"/>
      <c r="C371" s="13"/>
      <c r="D371" s="13"/>
      <c r="E371" s="534"/>
      <c r="F371" s="467"/>
      <c r="G371" s="467"/>
      <c r="H371" s="467"/>
      <c r="I371" s="467"/>
      <c r="J371" s="467"/>
      <c r="K371" s="467"/>
      <c r="L371" s="560"/>
      <c r="M371" s="467"/>
      <c r="N371" s="467"/>
      <c r="O371" s="467"/>
      <c r="P371" s="467"/>
      <c r="Q371" s="467"/>
    </row>
    <row r="372" spans="1:17" s="1" customFormat="1" x14ac:dyDescent="0.3">
      <c r="A372" s="13"/>
      <c r="B372" s="13"/>
      <c r="C372" s="13"/>
      <c r="D372" s="13"/>
      <c r="E372" s="534"/>
      <c r="F372" s="467"/>
      <c r="G372" s="467"/>
      <c r="H372" s="467"/>
      <c r="I372" s="467"/>
      <c r="J372" s="467"/>
      <c r="K372" s="467"/>
      <c r="L372" s="560"/>
      <c r="M372" s="467"/>
      <c r="N372" s="467"/>
      <c r="O372" s="467"/>
      <c r="P372" s="467"/>
      <c r="Q372" s="467"/>
    </row>
    <row r="373" spans="1:17" s="1" customFormat="1" x14ac:dyDescent="0.3">
      <c r="A373" s="13"/>
      <c r="B373" s="13"/>
      <c r="C373" s="13"/>
      <c r="D373" s="13"/>
      <c r="E373" s="534"/>
      <c r="F373" s="467"/>
      <c r="G373" s="467"/>
      <c r="H373" s="467"/>
      <c r="I373" s="467"/>
      <c r="J373" s="467"/>
      <c r="K373" s="467"/>
      <c r="L373" s="560"/>
      <c r="M373" s="467"/>
      <c r="N373" s="467"/>
      <c r="O373" s="467"/>
      <c r="P373" s="467"/>
      <c r="Q373" s="467"/>
    </row>
    <row r="374" spans="1:17" s="1" customFormat="1" x14ac:dyDescent="0.3">
      <c r="A374" s="13"/>
      <c r="B374" s="13"/>
      <c r="C374" s="13"/>
      <c r="D374" s="13"/>
      <c r="E374" s="534"/>
      <c r="F374" s="467"/>
      <c r="G374" s="467"/>
      <c r="H374" s="467"/>
      <c r="I374" s="467"/>
      <c r="J374" s="467"/>
      <c r="K374" s="467"/>
      <c r="L374" s="560"/>
      <c r="M374" s="467"/>
      <c r="N374" s="467"/>
      <c r="O374" s="467"/>
      <c r="P374" s="467"/>
      <c r="Q374" s="467"/>
    </row>
    <row r="375" spans="1:17" s="1" customFormat="1" x14ac:dyDescent="0.3">
      <c r="A375" s="13"/>
      <c r="B375" s="13"/>
      <c r="C375" s="13"/>
      <c r="D375" s="13"/>
      <c r="E375" s="534"/>
      <c r="F375" s="467"/>
      <c r="G375" s="467"/>
      <c r="H375" s="467"/>
      <c r="I375" s="467"/>
      <c r="J375" s="467"/>
      <c r="K375" s="467"/>
      <c r="L375" s="560"/>
      <c r="M375" s="467"/>
      <c r="N375" s="467"/>
      <c r="O375" s="467"/>
      <c r="P375" s="467"/>
      <c r="Q375" s="467"/>
    </row>
    <row r="376" spans="1:17" s="1" customFormat="1" x14ac:dyDescent="0.3">
      <c r="A376" s="13"/>
      <c r="B376" s="13"/>
      <c r="C376" s="13"/>
      <c r="D376" s="13"/>
      <c r="E376" s="534"/>
      <c r="F376" s="467"/>
      <c r="G376" s="467"/>
      <c r="H376" s="467"/>
      <c r="I376" s="467"/>
      <c r="J376" s="467"/>
      <c r="K376" s="467"/>
      <c r="L376" s="560"/>
      <c r="M376" s="467"/>
      <c r="N376" s="467"/>
      <c r="O376" s="467"/>
      <c r="P376" s="467"/>
      <c r="Q376" s="467"/>
    </row>
    <row r="377" spans="1:17" s="1" customFormat="1" x14ac:dyDescent="0.3">
      <c r="A377" s="13"/>
      <c r="B377" s="13"/>
      <c r="C377" s="13"/>
      <c r="D377" s="13"/>
      <c r="E377" s="534"/>
      <c r="F377" s="467"/>
      <c r="G377" s="467"/>
      <c r="H377" s="467"/>
      <c r="I377" s="467"/>
      <c r="J377" s="467"/>
      <c r="K377" s="467"/>
      <c r="L377" s="560"/>
      <c r="M377" s="467"/>
      <c r="N377" s="467"/>
      <c r="O377" s="467"/>
      <c r="P377" s="467"/>
      <c r="Q377" s="467"/>
    </row>
    <row r="378" spans="1:17" s="1" customFormat="1" x14ac:dyDescent="0.3">
      <c r="A378" s="13"/>
      <c r="B378" s="13"/>
      <c r="C378" s="13"/>
      <c r="D378" s="13"/>
      <c r="E378" s="534"/>
      <c r="F378" s="467"/>
      <c r="G378" s="467"/>
      <c r="H378" s="467"/>
      <c r="I378" s="467"/>
      <c r="J378" s="467"/>
      <c r="K378" s="467"/>
      <c r="L378" s="560"/>
      <c r="M378" s="467"/>
      <c r="N378" s="467"/>
      <c r="O378" s="467"/>
      <c r="P378" s="467"/>
      <c r="Q378" s="467"/>
    </row>
    <row r="379" spans="1:17" s="1" customFormat="1" x14ac:dyDescent="0.3">
      <c r="A379" s="13"/>
      <c r="B379" s="13"/>
      <c r="C379" s="13"/>
      <c r="D379" s="13"/>
      <c r="E379" s="534"/>
      <c r="F379" s="467"/>
      <c r="G379" s="467"/>
      <c r="H379" s="467"/>
      <c r="I379" s="467"/>
      <c r="J379" s="467"/>
      <c r="K379" s="467"/>
      <c r="L379" s="560"/>
      <c r="M379" s="467"/>
      <c r="N379" s="467"/>
      <c r="O379" s="467"/>
      <c r="P379" s="467"/>
      <c r="Q379" s="467"/>
    </row>
    <row r="380" spans="1:17" s="1" customFormat="1" x14ac:dyDescent="0.3">
      <c r="A380" s="13"/>
      <c r="B380" s="13"/>
      <c r="C380" s="13"/>
      <c r="D380" s="13"/>
      <c r="E380" s="534"/>
      <c r="F380" s="467"/>
      <c r="G380" s="467"/>
      <c r="H380" s="467"/>
      <c r="I380" s="467"/>
      <c r="J380" s="467"/>
      <c r="K380" s="467"/>
      <c r="L380" s="560"/>
      <c r="M380" s="467"/>
      <c r="N380" s="467"/>
      <c r="O380" s="467"/>
      <c r="P380" s="467"/>
      <c r="Q380" s="467"/>
    </row>
    <row r="381" spans="1:17" s="1" customFormat="1" x14ac:dyDescent="0.3">
      <c r="A381" s="13"/>
      <c r="B381" s="13"/>
      <c r="C381" s="13"/>
      <c r="D381" s="13"/>
      <c r="E381" s="534"/>
      <c r="F381" s="467"/>
      <c r="G381" s="467"/>
      <c r="H381" s="467"/>
      <c r="I381" s="467"/>
      <c r="J381" s="467"/>
      <c r="K381" s="467"/>
      <c r="L381" s="560"/>
      <c r="M381" s="467"/>
      <c r="N381" s="467"/>
      <c r="O381" s="467"/>
      <c r="P381" s="467"/>
      <c r="Q381" s="467"/>
    </row>
    <row r="382" spans="1:17" s="1" customFormat="1" x14ac:dyDescent="0.3">
      <c r="A382" s="13"/>
      <c r="B382" s="13"/>
      <c r="C382" s="13"/>
      <c r="D382" s="13"/>
      <c r="E382" s="534"/>
      <c r="F382" s="467"/>
      <c r="G382" s="467"/>
      <c r="H382" s="467"/>
      <c r="I382" s="467"/>
      <c r="J382" s="467"/>
      <c r="K382" s="467"/>
      <c r="L382" s="560"/>
      <c r="M382" s="467"/>
      <c r="N382" s="467"/>
      <c r="O382" s="467"/>
      <c r="P382" s="467"/>
      <c r="Q382" s="467"/>
    </row>
    <row r="383" spans="1:17" s="1" customFormat="1" x14ac:dyDescent="0.3">
      <c r="A383" s="13"/>
      <c r="B383" s="13"/>
      <c r="C383" s="13"/>
      <c r="D383" s="13"/>
      <c r="E383" s="534"/>
      <c r="F383" s="467"/>
      <c r="G383" s="467"/>
      <c r="H383" s="467"/>
      <c r="I383" s="467"/>
      <c r="J383" s="467"/>
      <c r="K383" s="467"/>
      <c r="L383" s="560"/>
      <c r="M383" s="467"/>
      <c r="N383" s="467"/>
      <c r="O383" s="467"/>
      <c r="P383" s="467"/>
      <c r="Q383" s="467"/>
    </row>
    <row r="384" spans="1:17" s="1" customFormat="1" x14ac:dyDescent="0.3">
      <c r="A384" s="13"/>
      <c r="B384" s="13"/>
      <c r="C384" s="13"/>
      <c r="D384" s="13"/>
      <c r="E384" s="534"/>
      <c r="F384" s="467"/>
      <c r="G384" s="467"/>
      <c r="H384" s="467"/>
      <c r="I384" s="467"/>
      <c r="J384" s="467"/>
      <c r="K384" s="467"/>
      <c r="L384" s="560"/>
      <c r="M384" s="467"/>
      <c r="N384" s="467"/>
      <c r="O384" s="467"/>
      <c r="P384" s="467"/>
      <c r="Q384" s="467"/>
    </row>
    <row r="385" spans="1:17" s="1" customFormat="1" x14ac:dyDescent="0.3">
      <c r="A385" s="13"/>
      <c r="B385" s="13"/>
      <c r="C385" s="13"/>
      <c r="D385" s="13"/>
      <c r="E385" s="534"/>
      <c r="F385" s="467"/>
      <c r="G385" s="467"/>
      <c r="H385" s="467"/>
      <c r="I385" s="467"/>
      <c r="J385" s="467"/>
      <c r="K385" s="467"/>
      <c r="L385" s="560"/>
      <c r="M385" s="467"/>
      <c r="N385" s="467"/>
      <c r="O385" s="467"/>
      <c r="P385" s="467"/>
      <c r="Q385" s="467"/>
    </row>
    <row r="386" spans="1:17" s="1" customFormat="1" x14ac:dyDescent="0.3">
      <c r="A386" s="13"/>
      <c r="B386" s="13"/>
      <c r="C386" s="13"/>
      <c r="D386" s="13"/>
      <c r="E386" s="534"/>
      <c r="F386" s="467"/>
      <c r="G386" s="467"/>
      <c r="H386" s="467"/>
      <c r="I386" s="467"/>
      <c r="J386" s="467"/>
      <c r="K386" s="467"/>
      <c r="L386" s="560"/>
      <c r="M386" s="467"/>
      <c r="N386" s="467"/>
      <c r="O386" s="467"/>
      <c r="P386" s="467"/>
      <c r="Q386" s="467"/>
    </row>
    <row r="387" spans="1:17" s="1" customFormat="1" x14ac:dyDescent="0.3">
      <c r="A387" s="13"/>
      <c r="B387" s="13"/>
      <c r="C387" s="13"/>
      <c r="D387" s="13"/>
      <c r="E387" s="534"/>
      <c r="F387" s="467"/>
      <c r="G387" s="467"/>
      <c r="H387" s="467"/>
      <c r="I387" s="467"/>
      <c r="J387" s="467"/>
      <c r="K387" s="467"/>
      <c r="L387" s="560"/>
      <c r="M387" s="467"/>
      <c r="N387" s="467"/>
      <c r="O387" s="467"/>
      <c r="P387" s="467"/>
      <c r="Q387" s="467"/>
    </row>
    <row r="388" spans="1:17" s="1" customFormat="1" x14ac:dyDescent="0.3">
      <c r="A388" s="13"/>
      <c r="B388" s="13"/>
      <c r="C388" s="13"/>
      <c r="D388" s="13"/>
      <c r="E388" s="534"/>
      <c r="F388" s="467"/>
      <c r="G388" s="467"/>
      <c r="H388" s="467"/>
      <c r="I388" s="467"/>
      <c r="J388" s="467"/>
      <c r="K388" s="467"/>
      <c r="L388" s="560"/>
      <c r="M388" s="467"/>
      <c r="N388" s="467"/>
      <c r="O388" s="467"/>
      <c r="P388" s="467"/>
      <c r="Q388" s="467"/>
    </row>
    <row r="389" spans="1:17" s="1" customFormat="1" x14ac:dyDescent="0.3">
      <c r="A389" s="13"/>
      <c r="B389" s="13"/>
      <c r="C389" s="13"/>
      <c r="D389" s="13"/>
      <c r="E389" s="534"/>
      <c r="F389" s="467"/>
      <c r="G389" s="467"/>
      <c r="H389" s="467"/>
      <c r="I389" s="467"/>
      <c r="J389" s="467"/>
      <c r="K389" s="467"/>
      <c r="L389" s="560"/>
      <c r="M389" s="467"/>
      <c r="N389" s="467"/>
      <c r="O389" s="467"/>
      <c r="P389" s="467"/>
      <c r="Q389" s="467"/>
    </row>
    <row r="390" spans="1:17" s="1" customFormat="1" x14ac:dyDescent="0.3">
      <c r="A390" s="13"/>
      <c r="B390" s="13"/>
      <c r="C390" s="13"/>
      <c r="D390" s="13"/>
      <c r="E390" s="534"/>
      <c r="F390" s="467"/>
      <c r="G390" s="467"/>
      <c r="H390" s="467"/>
      <c r="I390" s="467"/>
      <c r="J390" s="467"/>
      <c r="K390" s="467"/>
      <c r="L390" s="560"/>
      <c r="M390" s="467"/>
      <c r="N390" s="467"/>
      <c r="O390" s="467"/>
      <c r="P390" s="467"/>
      <c r="Q390" s="467"/>
    </row>
    <row r="391" spans="1:17" s="1" customFormat="1" x14ac:dyDescent="0.3">
      <c r="A391" s="13"/>
      <c r="B391" s="13"/>
      <c r="C391" s="13"/>
      <c r="D391" s="13"/>
      <c r="E391" s="534"/>
      <c r="F391" s="467"/>
      <c r="G391" s="467"/>
      <c r="H391" s="467"/>
      <c r="I391" s="467"/>
      <c r="J391" s="467"/>
      <c r="K391" s="467"/>
      <c r="L391" s="560"/>
      <c r="M391" s="467"/>
      <c r="N391" s="467"/>
      <c r="O391" s="467"/>
      <c r="P391" s="467"/>
      <c r="Q391" s="467"/>
    </row>
    <row r="392" spans="1:17" s="1" customFormat="1" x14ac:dyDescent="0.3">
      <c r="A392" s="13"/>
      <c r="B392" s="13"/>
      <c r="C392" s="13"/>
      <c r="D392" s="13"/>
      <c r="E392" s="534"/>
      <c r="F392" s="467"/>
      <c r="G392" s="467"/>
      <c r="H392" s="467"/>
      <c r="I392" s="467"/>
      <c r="J392" s="467"/>
      <c r="K392" s="467"/>
      <c r="L392" s="560"/>
      <c r="M392" s="467"/>
      <c r="N392" s="467"/>
      <c r="O392" s="467"/>
      <c r="P392" s="467"/>
      <c r="Q392" s="467"/>
    </row>
    <row r="393" spans="1:17" s="1" customFormat="1" x14ac:dyDescent="0.3">
      <c r="A393" s="13"/>
      <c r="B393" s="13"/>
      <c r="C393" s="13"/>
      <c r="D393" s="13"/>
      <c r="E393" s="534"/>
      <c r="F393" s="467"/>
      <c r="G393" s="467"/>
      <c r="H393" s="467"/>
      <c r="I393" s="467"/>
      <c r="J393" s="467"/>
      <c r="K393" s="467"/>
      <c r="L393" s="560"/>
      <c r="M393" s="467"/>
      <c r="N393" s="467"/>
      <c r="O393" s="467"/>
      <c r="P393" s="467"/>
      <c r="Q393" s="467"/>
    </row>
    <row r="394" spans="1:17" s="1" customFormat="1" x14ac:dyDescent="0.3">
      <c r="A394" s="13"/>
      <c r="B394" s="13"/>
      <c r="C394" s="13"/>
      <c r="D394" s="13"/>
      <c r="E394" s="534"/>
      <c r="F394" s="467"/>
      <c r="G394" s="467"/>
      <c r="H394" s="467"/>
      <c r="I394" s="467"/>
      <c r="J394" s="467"/>
      <c r="K394" s="467"/>
      <c r="L394" s="560"/>
      <c r="M394" s="467"/>
      <c r="N394" s="467"/>
      <c r="O394" s="467"/>
      <c r="P394" s="467"/>
      <c r="Q394" s="467"/>
    </row>
    <row r="395" spans="1:17" s="1" customFormat="1" x14ac:dyDescent="0.3">
      <c r="A395" s="13"/>
      <c r="B395" s="13"/>
      <c r="C395" s="13"/>
      <c r="D395" s="13"/>
      <c r="E395" s="534"/>
      <c r="F395" s="467"/>
      <c r="G395" s="467"/>
      <c r="H395" s="467"/>
      <c r="I395" s="467"/>
      <c r="J395" s="467"/>
      <c r="K395" s="467"/>
      <c r="L395" s="560"/>
      <c r="M395" s="467"/>
      <c r="N395" s="467"/>
      <c r="O395" s="467"/>
      <c r="P395" s="467"/>
      <c r="Q395" s="467"/>
    </row>
    <row r="396" spans="1:17" s="1" customFormat="1" x14ac:dyDescent="0.3">
      <c r="A396" s="13"/>
      <c r="B396" s="13"/>
      <c r="C396" s="13"/>
      <c r="D396" s="13"/>
      <c r="E396" s="534"/>
      <c r="F396" s="467"/>
      <c r="G396" s="467"/>
      <c r="H396" s="467"/>
      <c r="I396" s="467"/>
      <c r="J396" s="467"/>
      <c r="K396" s="467"/>
      <c r="L396" s="560"/>
      <c r="M396" s="467"/>
      <c r="N396" s="467"/>
      <c r="O396" s="467"/>
      <c r="P396" s="467"/>
      <c r="Q396" s="467"/>
    </row>
    <row r="397" spans="1:17" s="1" customFormat="1" x14ac:dyDescent="0.3">
      <c r="A397" s="13"/>
      <c r="B397" s="13"/>
      <c r="C397" s="13"/>
      <c r="D397" s="13"/>
      <c r="E397" s="534"/>
      <c r="F397" s="467"/>
      <c r="G397" s="467"/>
      <c r="H397" s="467"/>
      <c r="I397" s="467"/>
      <c r="J397" s="467"/>
      <c r="K397" s="467"/>
      <c r="L397" s="560"/>
      <c r="M397" s="467"/>
      <c r="N397" s="467"/>
      <c r="O397" s="467"/>
      <c r="P397" s="467"/>
      <c r="Q397" s="467"/>
    </row>
    <row r="398" spans="1:17" s="1" customFormat="1" x14ac:dyDescent="0.3">
      <c r="A398" s="13"/>
      <c r="B398" s="13"/>
      <c r="C398" s="13"/>
      <c r="D398" s="13"/>
      <c r="E398" s="534"/>
      <c r="F398" s="467"/>
      <c r="G398" s="467"/>
      <c r="H398" s="467"/>
      <c r="I398" s="467"/>
      <c r="J398" s="467"/>
      <c r="K398" s="467"/>
      <c r="L398" s="560"/>
      <c r="M398" s="467"/>
      <c r="N398" s="467"/>
      <c r="O398" s="467"/>
      <c r="P398" s="467"/>
      <c r="Q398" s="467"/>
    </row>
    <row r="399" spans="1:17" s="1" customFormat="1" x14ac:dyDescent="0.3">
      <c r="A399" s="13"/>
      <c r="B399" s="13"/>
      <c r="C399" s="13"/>
      <c r="D399" s="13"/>
      <c r="E399" s="534"/>
      <c r="F399" s="467"/>
      <c r="G399" s="467"/>
      <c r="H399" s="467"/>
      <c r="I399" s="467"/>
      <c r="J399" s="467"/>
      <c r="K399" s="467"/>
      <c r="L399" s="560"/>
      <c r="M399" s="467"/>
      <c r="N399" s="467"/>
      <c r="O399" s="467"/>
      <c r="P399" s="467"/>
      <c r="Q399" s="467"/>
    </row>
    <row r="400" spans="1:17" s="1" customFormat="1" x14ac:dyDescent="0.3">
      <c r="A400" s="13"/>
      <c r="B400" s="13"/>
      <c r="C400" s="13"/>
      <c r="D400" s="13"/>
      <c r="E400" s="534"/>
      <c r="F400" s="467"/>
      <c r="G400" s="467"/>
      <c r="H400" s="467"/>
      <c r="I400" s="467"/>
      <c r="J400" s="467"/>
      <c r="K400" s="467"/>
      <c r="L400" s="560"/>
      <c r="M400" s="467"/>
      <c r="N400" s="467"/>
      <c r="O400" s="467"/>
      <c r="P400" s="467"/>
      <c r="Q400" s="467"/>
    </row>
    <row r="401" spans="1:17" s="1" customFormat="1" x14ac:dyDescent="0.3">
      <c r="A401" s="13"/>
      <c r="B401" s="13"/>
      <c r="C401" s="13"/>
      <c r="D401" s="13"/>
      <c r="E401" s="534"/>
      <c r="F401" s="467"/>
      <c r="G401" s="467"/>
      <c r="H401" s="467"/>
      <c r="I401" s="467"/>
      <c r="J401" s="467"/>
      <c r="K401" s="467"/>
      <c r="L401" s="560"/>
      <c r="M401" s="467"/>
      <c r="N401" s="467"/>
      <c r="O401" s="467"/>
      <c r="P401" s="467"/>
      <c r="Q401" s="467"/>
    </row>
    <row r="402" spans="1:17" s="1" customFormat="1" x14ac:dyDescent="0.3">
      <c r="A402" s="13"/>
      <c r="B402" s="13"/>
      <c r="C402" s="13"/>
      <c r="D402" s="13"/>
      <c r="E402" s="534"/>
      <c r="F402" s="467"/>
      <c r="G402" s="467"/>
      <c r="H402" s="467"/>
      <c r="I402" s="467"/>
      <c r="J402" s="467"/>
      <c r="K402" s="467"/>
      <c r="L402" s="560"/>
      <c r="M402" s="467"/>
      <c r="N402" s="467"/>
      <c r="O402" s="467"/>
      <c r="P402" s="467"/>
      <c r="Q402" s="467"/>
    </row>
    <row r="403" spans="1:17" s="1" customFormat="1" x14ac:dyDescent="0.3">
      <c r="A403" s="13"/>
      <c r="B403" s="13"/>
      <c r="C403" s="13"/>
      <c r="D403" s="13"/>
      <c r="E403" s="534"/>
      <c r="F403" s="467"/>
      <c r="G403" s="467"/>
      <c r="H403" s="467"/>
      <c r="I403" s="467"/>
      <c r="J403" s="467"/>
      <c r="K403" s="467"/>
      <c r="L403" s="560"/>
      <c r="M403" s="467"/>
      <c r="N403" s="467"/>
      <c r="O403" s="467"/>
      <c r="P403" s="467"/>
      <c r="Q403" s="467"/>
    </row>
    <row r="404" spans="1:17" s="1" customFormat="1" x14ac:dyDescent="0.3">
      <c r="A404" s="13"/>
      <c r="B404" s="13"/>
      <c r="C404" s="13"/>
      <c r="D404" s="13"/>
      <c r="E404" s="534"/>
      <c r="F404" s="467"/>
      <c r="G404" s="467"/>
      <c r="H404" s="467"/>
      <c r="I404" s="467"/>
      <c r="J404" s="467"/>
      <c r="K404" s="467"/>
      <c r="L404" s="560"/>
      <c r="M404" s="467"/>
      <c r="N404" s="467"/>
      <c r="O404" s="467"/>
      <c r="P404" s="467"/>
      <c r="Q404" s="467"/>
    </row>
    <row r="405" spans="1:17" s="1" customFormat="1" x14ac:dyDescent="0.3">
      <c r="A405" s="13"/>
      <c r="B405" s="13"/>
      <c r="C405" s="13"/>
      <c r="D405" s="13"/>
      <c r="E405" s="534"/>
      <c r="F405" s="467"/>
      <c r="G405" s="467"/>
      <c r="H405" s="467"/>
      <c r="I405" s="467"/>
      <c r="J405" s="467"/>
      <c r="K405" s="467"/>
      <c r="L405" s="560"/>
      <c r="M405" s="467"/>
      <c r="N405" s="467"/>
      <c r="O405" s="467"/>
      <c r="P405" s="467"/>
      <c r="Q405" s="467"/>
    </row>
    <row r="406" spans="1:17" s="1" customFormat="1" x14ac:dyDescent="0.3">
      <c r="A406" s="13"/>
      <c r="B406" s="13"/>
      <c r="C406" s="13"/>
      <c r="D406" s="13"/>
      <c r="E406" s="534"/>
      <c r="F406" s="467"/>
      <c r="G406" s="467"/>
      <c r="H406" s="467"/>
      <c r="I406" s="467"/>
      <c r="J406" s="467"/>
      <c r="K406" s="467"/>
      <c r="L406" s="560"/>
      <c r="M406" s="467"/>
      <c r="N406" s="467"/>
      <c r="O406" s="467"/>
      <c r="P406" s="467"/>
      <c r="Q406" s="467"/>
    </row>
    <row r="407" spans="1:17" s="1" customFormat="1" x14ac:dyDescent="0.3">
      <c r="A407" s="13"/>
      <c r="B407" s="13"/>
      <c r="C407" s="13"/>
      <c r="D407" s="13"/>
      <c r="E407" s="534"/>
      <c r="F407" s="467"/>
      <c r="G407" s="467"/>
      <c r="H407" s="467"/>
      <c r="I407" s="467"/>
      <c r="J407" s="467"/>
      <c r="K407" s="467"/>
      <c r="L407" s="560"/>
      <c r="M407" s="467"/>
      <c r="N407" s="467"/>
      <c r="O407" s="467"/>
      <c r="P407" s="467"/>
      <c r="Q407" s="467"/>
    </row>
    <row r="408" spans="1:17" s="1" customFormat="1" x14ac:dyDescent="0.3">
      <c r="A408" s="13"/>
      <c r="B408" s="13"/>
      <c r="C408" s="13"/>
      <c r="D408" s="13"/>
      <c r="E408" s="534"/>
      <c r="F408" s="467"/>
      <c r="G408" s="467"/>
      <c r="H408" s="467"/>
      <c r="I408" s="467"/>
      <c r="J408" s="467"/>
      <c r="K408" s="467"/>
      <c r="L408" s="560"/>
      <c r="M408" s="467"/>
      <c r="N408" s="467"/>
      <c r="O408" s="467"/>
      <c r="P408" s="467"/>
      <c r="Q408" s="467"/>
    </row>
    <row r="409" spans="1:17" s="1" customFormat="1" x14ac:dyDescent="0.3">
      <c r="A409" s="13"/>
      <c r="B409" s="13"/>
      <c r="C409" s="13"/>
      <c r="D409" s="13"/>
      <c r="E409" s="534"/>
      <c r="F409" s="467"/>
      <c r="G409" s="467"/>
      <c r="H409" s="467"/>
      <c r="I409" s="467"/>
      <c r="J409" s="467"/>
      <c r="K409" s="467"/>
      <c r="L409" s="560"/>
      <c r="M409" s="467"/>
      <c r="N409" s="467"/>
      <c r="O409" s="467"/>
      <c r="P409" s="467"/>
      <c r="Q409" s="467"/>
    </row>
    <row r="410" spans="1:17" s="1" customFormat="1" x14ac:dyDescent="0.3">
      <c r="A410" s="13"/>
      <c r="B410" s="13"/>
      <c r="C410" s="13"/>
      <c r="D410" s="13"/>
      <c r="E410" s="534"/>
      <c r="F410" s="467"/>
      <c r="G410" s="467"/>
      <c r="H410" s="467"/>
      <c r="I410" s="467"/>
      <c r="J410" s="467"/>
      <c r="K410" s="467"/>
      <c r="L410" s="560"/>
      <c r="M410" s="467"/>
      <c r="N410" s="467"/>
      <c r="O410" s="467"/>
      <c r="P410" s="467"/>
      <c r="Q410" s="467"/>
    </row>
    <row r="411" spans="1:17" s="1" customFormat="1" x14ac:dyDescent="0.3">
      <c r="A411" s="13"/>
      <c r="B411" s="13"/>
      <c r="C411" s="13"/>
      <c r="D411" s="13"/>
      <c r="E411" s="534"/>
      <c r="F411" s="467"/>
      <c r="G411" s="467"/>
      <c r="H411" s="467"/>
      <c r="I411" s="467"/>
      <c r="J411" s="467"/>
      <c r="K411" s="467"/>
      <c r="L411" s="560"/>
      <c r="M411" s="467"/>
      <c r="N411" s="467"/>
      <c r="O411" s="467"/>
      <c r="P411" s="467"/>
      <c r="Q411" s="467"/>
    </row>
    <row r="412" spans="1:17" s="1" customFormat="1" x14ac:dyDescent="0.3">
      <c r="A412" s="13"/>
      <c r="B412" s="13"/>
      <c r="C412" s="13"/>
      <c r="D412" s="13"/>
      <c r="E412" s="534"/>
      <c r="F412" s="467"/>
      <c r="G412" s="467"/>
      <c r="H412" s="467"/>
      <c r="I412" s="467"/>
      <c r="J412" s="467"/>
      <c r="K412" s="467"/>
      <c r="L412" s="560"/>
      <c r="M412" s="467"/>
      <c r="N412" s="467"/>
      <c r="O412" s="467"/>
      <c r="P412" s="467"/>
      <c r="Q412" s="467"/>
    </row>
    <row r="413" spans="1:17" s="1" customFormat="1" x14ac:dyDescent="0.3">
      <c r="A413" s="13"/>
      <c r="B413" s="13"/>
      <c r="C413" s="13"/>
      <c r="D413" s="13"/>
      <c r="E413" s="534"/>
      <c r="F413" s="467"/>
      <c r="G413" s="467"/>
      <c r="H413" s="467"/>
      <c r="I413" s="467"/>
      <c r="J413" s="467"/>
      <c r="K413" s="467"/>
      <c r="L413" s="560"/>
      <c r="M413" s="467"/>
      <c r="N413" s="467"/>
      <c r="O413" s="467"/>
      <c r="P413" s="467"/>
      <c r="Q413" s="467"/>
    </row>
    <row r="414" spans="1:17" s="1" customFormat="1" x14ac:dyDescent="0.3">
      <c r="A414" s="13"/>
      <c r="B414" s="13"/>
      <c r="C414" s="13"/>
      <c r="D414" s="13"/>
      <c r="E414" s="534"/>
      <c r="F414" s="467"/>
      <c r="G414" s="467"/>
      <c r="H414" s="467"/>
      <c r="I414" s="467"/>
      <c r="J414" s="467"/>
      <c r="K414" s="467"/>
      <c r="L414" s="560"/>
      <c r="M414" s="467"/>
      <c r="N414" s="467"/>
      <c r="O414" s="467"/>
      <c r="P414" s="467"/>
      <c r="Q414" s="467"/>
    </row>
    <row r="415" spans="1:17" s="1" customFormat="1" x14ac:dyDescent="0.3">
      <c r="A415" s="13"/>
      <c r="B415" s="13"/>
      <c r="C415" s="13"/>
      <c r="D415" s="13"/>
      <c r="E415" s="534"/>
      <c r="F415" s="467"/>
      <c r="G415" s="467"/>
      <c r="H415" s="467"/>
      <c r="I415" s="467"/>
      <c r="J415" s="467"/>
      <c r="K415" s="467"/>
      <c r="L415" s="560"/>
      <c r="M415" s="467"/>
      <c r="N415" s="467"/>
      <c r="O415" s="467"/>
      <c r="P415" s="467"/>
      <c r="Q415" s="467"/>
    </row>
    <row r="416" spans="1:17" s="1" customFormat="1" x14ac:dyDescent="0.3">
      <c r="A416" s="13"/>
      <c r="B416" s="13"/>
      <c r="C416" s="13"/>
      <c r="D416" s="13"/>
      <c r="E416" s="534"/>
      <c r="F416" s="467"/>
      <c r="G416" s="467"/>
      <c r="H416" s="467"/>
      <c r="I416" s="467"/>
      <c r="J416" s="467"/>
      <c r="K416" s="467"/>
      <c r="L416" s="560"/>
      <c r="M416" s="467"/>
      <c r="N416" s="467"/>
      <c r="O416" s="467"/>
      <c r="P416" s="467"/>
      <c r="Q416" s="467"/>
    </row>
    <row r="417" spans="1:17" s="1" customFormat="1" x14ac:dyDescent="0.3">
      <c r="A417" s="13"/>
      <c r="B417" s="13"/>
      <c r="C417" s="13"/>
      <c r="D417" s="13"/>
      <c r="E417" s="534"/>
      <c r="F417" s="467"/>
      <c r="G417" s="467"/>
      <c r="H417" s="467"/>
      <c r="I417" s="467"/>
      <c r="J417" s="467"/>
      <c r="K417" s="467"/>
      <c r="L417" s="560"/>
      <c r="M417" s="467"/>
      <c r="N417" s="467"/>
      <c r="O417" s="467"/>
      <c r="P417" s="467"/>
      <c r="Q417" s="467"/>
    </row>
    <row r="418" spans="1:17" s="1" customFormat="1" x14ac:dyDescent="0.3">
      <c r="A418" s="13"/>
      <c r="B418" s="13"/>
      <c r="C418" s="13"/>
      <c r="D418" s="13"/>
      <c r="E418" s="534"/>
      <c r="F418" s="467"/>
      <c r="G418" s="467"/>
      <c r="H418" s="467"/>
      <c r="I418" s="467"/>
      <c r="J418" s="467"/>
      <c r="K418" s="467"/>
      <c r="L418" s="560"/>
      <c r="M418" s="467"/>
      <c r="N418" s="467"/>
      <c r="O418" s="467"/>
      <c r="P418" s="467"/>
      <c r="Q418" s="467"/>
    </row>
    <row r="419" spans="1:17" s="1" customFormat="1" x14ac:dyDescent="0.3">
      <c r="A419" s="13"/>
      <c r="B419" s="13"/>
      <c r="C419" s="13"/>
      <c r="D419" s="13"/>
      <c r="E419" s="534"/>
      <c r="F419" s="467"/>
      <c r="G419" s="467"/>
      <c r="H419" s="467"/>
      <c r="I419" s="467"/>
      <c r="J419" s="467"/>
      <c r="K419" s="467"/>
      <c r="L419" s="560"/>
      <c r="M419" s="467"/>
      <c r="N419" s="467"/>
      <c r="O419" s="467"/>
      <c r="P419" s="467"/>
      <c r="Q419" s="467"/>
    </row>
    <row r="420" spans="1:17" s="1" customFormat="1" x14ac:dyDescent="0.3">
      <c r="A420" s="13"/>
      <c r="B420" s="13"/>
      <c r="C420" s="13"/>
      <c r="D420" s="13"/>
      <c r="E420" s="534"/>
      <c r="F420" s="467"/>
      <c r="G420" s="467"/>
      <c r="H420" s="467"/>
      <c r="I420" s="467"/>
      <c r="J420" s="467"/>
      <c r="K420" s="467"/>
      <c r="L420" s="560"/>
      <c r="M420" s="467"/>
      <c r="N420" s="467"/>
      <c r="O420" s="467"/>
      <c r="P420" s="467"/>
      <c r="Q420" s="467"/>
    </row>
    <row r="421" spans="1:17" s="1" customFormat="1" x14ac:dyDescent="0.3">
      <c r="A421" s="13"/>
      <c r="B421" s="13"/>
      <c r="C421" s="13"/>
      <c r="D421" s="13"/>
      <c r="E421" s="534"/>
      <c r="F421" s="467"/>
      <c r="G421" s="467"/>
      <c r="H421" s="467"/>
      <c r="I421" s="467"/>
      <c r="J421" s="467"/>
      <c r="K421" s="467"/>
      <c r="L421" s="560"/>
      <c r="M421" s="467"/>
      <c r="N421" s="467"/>
      <c r="O421" s="467"/>
      <c r="P421" s="467"/>
      <c r="Q421" s="467"/>
    </row>
    <row r="422" spans="1:17" s="1" customFormat="1" x14ac:dyDescent="0.3">
      <c r="A422" s="13"/>
      <c r="B422" s="13"/>
      <c r="C422" s="13"/>
      <c r="D422" s="13"/>
      <c r="E422" s="534"/>
      <c r="F422" s="467"/>
      <c r="G422" s="467"/>
      <c r="H422" s="467"/>
      <c r="I422" s="467"/>
      <c r="J422" s="467"/>
      <c r="K422" s="467"/>
      <c r="L422" s="560"/>
      <c r="M422" s="467"/>
      <c r="N422" s="467"/>
      <c r="O422" s="467"/>
      <c r="P422" s="467"/>
      <c r="Q422" s="467"/>
    </row>
    <row r="423" spans="1:17" s="1" customFormat="1" x14ac:dyDescent="0.3">
      <c r="A423" s="13"/>
      <c r="B423" s="13"/>
      <c r="C423" s="13"/>
      <c r="D423" s="13"/>
      <c r="E423" s="534"/>
      <c r="F423" s="467"/>
      <c r="G423" s="467"/>
      <c r="H423" s="467"/>
      <c r="I423" s="467"/>
      <c r="J423" s="467"/>
      <c r="K423" s="467"/>
      <c r="L423" s="560"/>
      <c r="M423" s="467"/>
      <c r="N423" s="467"/>
      <c r="O423" s="467"/>
      <c r="P423" s="467"/>
      <c r="Q423" s="467"/>
    </row>
    <row r="424" spans="1:17" s="1" customFormat="1" x14ac:dyDescent="0.3">
      <c r="A424" s="13"/>
      <c r="B424" s="13"/>
      <c r="C424" s="13"/>
      <c r="D424" s="13"/>
      <c r="E424" s="534"/>
      <c r="F424" s="467"/>
      <c r="G424" s="467"/>
      <c r="H424" s="467"/>
      <c r="I424" s="467"/>
      <c r="J424" s="467"/>
      <c r="K424" s="467"/>
      <c r="L424" s="560"/>
      <c r="M424" s="467"/>
      <c r="N424" s="467"/>
      <c r="O424" s="467"/>
      <c r="P424" s="467"/>
      <c r="Q424" s="467"/>
    </row>
    <row r="425" spans="1:17" s="1" customFormat="1" x14ac:dyDescent="0.3">
      <c r="A425" s="13"/>
      <c r="B425" s="13"/>
      <c r="C425" s="13"/>
      <c r="D425" s="13"/>
      <c r="E425" s="534"/>
      <c r="F425" s="467"/>
      <c r="G425" s="467"/>
      <c r="H425" s="467"/>
      <c r="I425" s="467"/>
      <c r="J425" s="467"/>
      <c r="K425" s="467"/>
      <c r="L425" s="560"/>
      <c r="M425" s="467"/>
      <c r="N425" s="467"/>
      <c r="O425" s="467"/>
      <c r="P425" s="467"/>
      <c r="Q425" s="467"/>
    </row>
    <row r="426" spans="1:17" s="1" customFormat="1" x14ac:dyDescent="0.3">
      <c r="A426" s="13"/>
      <c r="B426" s="13"/>
      <c r="C426" s="13"/>
      <c r="D426" s="13"/>
      <c r="E426" s="534"/>
      <c r="F426" s="467"/>
      <c r="G426" s="467"/>
      <c r="H426" s="467"/>
      <c r="I426" s="467"/>
      <c r="J426" s="467"/>
      <c r="K426" s="467"/>
      <c r="L426" s="560"/>
      <c r="M426" s="467"/>
      <c r="N426" s="467"/>
      <c r="O426" s="467"/>
      <c r="P426" s="467"/>
      <c r="Q426" s="467"/>
    </row>
    <row r="427" spans="1:17" s="1" customFormat="1" x14ac:dyDescent="0.3">
      <c r="A427" s="13"/>
      <c r="B427" s="13"/>
      <c r="C427" s="13"/>
      <c r="D427" s="13"/>
      <c r="E427" s="534"/>
      <c r="F427" s="467"/>
      <c r="G427" s="467"/>
      <c r="H427" s="467"/>
      <c r="I427" s="467"/>
      <c r="J427" s="467"/>
      <c r="K427" s="467"/>
      <c r="L427" s="560"/>
      <c r="M427" s="467"/>
      <c r="N427" s="467"/>
      <c r="O427" s="467"/>
      <c r="P427" s="467"/>
      <c r="Q427" s="467"/>
    </row>
  </sheetData>
  <mergeCells count="4">
    <mergeCell ref="F6:H6"/>
    <mergeCell ref="K6:M6"/>
    <mergeCell ref="F42:H42"/>
    <mergeCell ref="K42:M42"/>
  </mergeCells>
  <pageMargins left="0" right="0" top="0.74803149606299213" bottom="0" header="0.31496062992125984" footer="0.31496062992125984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T115"/>
  <sheetViews>
    <sheetView zoomScale="80" zoomScaleNormal="80" workbookViewId="0">
      <selection sqref="A1:Q72"/>
    </sheetView>
  </sheetViews>
  <sheetFormatPr defaultRowHeight="18.75" x14ac:dyDescent="0.3"/>
  <cols>
    <col min="1" max="1" width="9.7109375" style="8" customWidth="1"/>
    <col min="2" max="2" width="13.7109375" style="4" customWidth="1"/>
    <col min="3" max="3" width="8.85546875" style="3"/>
    <col min="4" max="4" width="30" style="3" customWidth="1"/>
    <col min="5" max="5" width="8.28515625" style="791" customWidth="1"/>
    <col min="6" max="6" width="9.28515625" style="792" customWidth="1"/>
    <col min="7" max="7" width="8.85546875" style="792" customWidth="1"/>
    <col min="8" max="8" width="10.28515625" style="792" customWidth="1"/>
    <col min="9" max="9" width="10.7109375" style="793" customWidth="1"/>
    <col min="10" max="10" width="8.5703125" style="793" customWidth="1"/>
    <col min="11" max="11" width="8.7109375" style="792" customWidth="1"/>
    <col min="12" max="12" width="9.7109375" style="827" customWidth="1"/>
    <col min="13" max="13" width="13.28515625" style="827" customWidth="1"/>
    <col min="14" max="14" width="9.140625" style="827" customWidth="1"/>
    <col min="15" max="15" width="9" style="827" customWidth="1"/>
    <col min="16" max="16" width="8.5703125" style="827" customWidth="1"/>
    <col min="17" max="17" width="9.140625" style="827" customWidth="1"/>
    <col min="18" max="18" width="10.5703125" style="159" customWidth="1"/>
    <col min="19" max="19" width="10" style="159" customWidth="1"/>
    <col min="20" max="20" width="12.140625" style="159" customWidth="1"/>
  </cols>
  <sheetData>
    <row r="1" spans="1:20" ht="21" x14ac:dyDescent="0.35">
      <c r="A1" s="13"/>
      <c r="B1" s="3"/>
      <c r="E1" s="812"/>
      <c r="I1" s="792"/>
      <c r="J1" s="792"/>
      <c r="L1" s="792"/>
      <c r="M1" s="792"/>
      <c r="N1" s="55"/>
      <c r="O1" s="59"/>
      <c r="P1" s="59"/>
      <c r="Q1" s="1102" t="s">
        <v>110</v>
      </c>
      <c r="R1" s="1"/>
      <c r="S1" s="160"/>
    </row>
    <row r="2" spans="1:20" s="59" customFormat="1" ht="21" x14ac:dyDescent="0.35">
      <c r="A2" s="13"/>
      <c r="B2" s="3"/>
      <c r="C2" s="3"/>
      <c r="D2" s="3"/>
      <c r="E2" s="812"/>
      <c r="F2" s="792"/>
      <c r="G2" s="792"/>
      <c r="H2" s="792"/>
      <c r="I2" s="792"/>
      <c r="J2" s="792"/>
      <c r="K2" s="792"/>
      <c r="L2" s="792"/>
      <c r="M2" s="792"/>
      <c r="N2" s="55"/>
      <c r="Q2" s="1096" t="s">
        <v>129</v>
      </c>
      <c r="R2" s="1"/>
      <c r="S2" s="160"/>
      <c r="T2" s="159"/>
    </row>
    <row r="3" spans="1:20" s="59" customFormat="1" ht="21" x14ac:dyDescent="0.35">
      <c r="A3" s="13"/>
      <c r="B3" s="3"/>
      <c r="C3" s="3"/>
      <c r="D3" s="3"/>
      <c r="E3" s="812"/>
      <c r="F3" s="792"/>
      <c r="G3" s="792"/>
      <c r="H3" s="792"/>
      <c r="I3" s="792"/>
      <c r="J3" s="792"/>
      <c r="K3" s="792"/>
      <c r="L3" s="792"/>
      <c r="M3" s="792"/>
      <c r="N3" s="55"/>
      <c r="P3" s="1097"/>
      <c r="Q3" s="1096" t="s">
        <v>128</v>
      </c>
      <c r="R3" s="1"/>
      <c r="S3" s="160"/>
      <c r="T3" s="159"/>
    </row>
    <row r="4" spans="1:20" s="59" customFormat="1" ht="17.25" customHeight="1" x14ac:dyDescent="0.35">
      <c r="A4" s="13"/>
      <c r="B4" s="3"/>
      <c r="C4" s="3"/>
      <c r="D4" s="3"/>
      <c r="E4" s="812"/>
      <c r="F4" s="792"/>
      <c r="G4" s="792"/>
      <c r="H4" s="792"/>
      <c r="I4" s="792"/>
      <c r="J4" s="792"/>
      <c r="K4" s="792"/>
      <c r="L4" s="792"/>
      <c r="M4" s="792"/>
      <c r="N4" s="55"/>
      <c r="Q4" s="1099"/>
      <c r="R4" s="1"/>
      <c r="S4" s="160"/>
      <c r="T4" s="159"/>
    </row>
    <row r="5" spans="1:20" ht="19.5" thickBot="1" x14ac:dyDescent="0.35">
      <c r="A5" s="317"/>
      <c r="B5" s="3"/>
      <c r="E5" s="812"/>
      <c r="I5" s="792"/>
      <c r="J5" s="792"/>
      <c r="L5" s="792"/>
      <c r="M5" s="792"/>
      <c r="N5" s="792"/>
      <c r="O5" s="792"/>
      <c r="P5" s="792"/>
      <c r="Q5" s="792"/>
      <c r="R5" s="1"/>
      <c r="S5" s="160"/>
    </row>
    <row r="6" spans="1:20" s="28" customFormat="1" ht="21.75" thickBot="1" x14ac:dyDescent="0.4">
      <c r="A6" s="18"/>
      <c r="B6" s="53" t="s">
        <v>80</v>
      </c>
      <c r="C6" s="251"/>
      <c r="D6" s="251"/>
      <c r="E6" s="822" t="s">
        <v>4</v>
      </c>
      <c r="F6" s="1248" t="s">
        <v>9</v>
      </c>
      <c r="G6" s="1249"/>
      <c r="H6" s="1250"/>
      <c r="I6" s="1251" t="s">
        <v>10</v>
      </c>
      <c r="J6" s="1252"/>
      <c r="K6" s="1248" t="s">
        <v>16</v>
      </c>
      <c r="L6" s="1249"/>
      <c r="M6" s="1250"/>
      <c r="N6" s="1253"/>
      <c r="O6" s="823" t="s">
        <v>73</v>
      </c>
      <c r="P6" s="1254"/>
      <c r="Q6" s="1255"/>
      <c r="R6" s="315"/>
      <c r="S6" s="377"/>
      <c r="T6" s="314"/>
    </row>
    <row r="7" spans="1:20" s="28" customFormat="1" ht="21.75" thickBot="1" x14ac:dyDescent="0.4">
      <c r="A7" s="49"/>
      <c r="B7" s="942" t="s">
        <v>21</v>
      </c>
      <c r="C7" s="1161"/>
      <c r="D7" s="257"/>
      <c r="E7" s="1256" t="s">
        <v>5</v>
      </c>
      <c r="F7" s="1257" t="s">
        <v>6</v>
      </c>
      <c r="G7" s="1251" t="s">
        <v>7</v>
      </c>
      <c r="H7" s="1252" t="s">
        <v>8</v>
      </c>
      <c r="I7" s="1256" t="s">
        <v>11</v>
      </c>
      <c r="J7" s="1258"/>
      <c r="K7" s="1256" t="s">
        <v>17</v>
      </c>
      <c r="L7" s="1259" t="s">
        <v>63</v>
      </c>
      <c r="M7" s="1260" t="s">
        <v>64</v>
      </c>
      <c r="N7" s="1261" t="s">
        <v>65</v>
      </c>
      <c r="O7" s="1262" t="s">
        <v>67</v>
      </c>
      <c r="P7" s="1263" t="s">
        <v>66</v>
      </c>
      <c r="Q7" s="1264" t="s">
        <v>68</v>
      </c>
      <c r="R7" s="314"/>
      <c r="S7" s="314"/>
      <c r="T7" s="314"/>
    </row>
    <row r="8" spans="1:20" ht="24" thickBot="1" x14ac:dyDescent="0.4">
      <c r="A8" s="92"/>
      <c r="B8" s="1265" t="s">
        <v>2</v>
      </c>
      <c r="C8" s="219"/>
      <c r="D8" s="203"/>
      <c r="E8" s="654"/>
      <c r="F8" s="794"/>
      <c r="G8" s="794"/>
      <c r="H8" s="794"/>
      <c r="I8" s="795"/>
      <c r="J8" s="796"/>
      <c r="K8" s="795"/>
      <c r="L8" s="274"/>
      <c r="M8" s="277"/>
      <c r="N8" s="274"/>
      <c r="O8" s="272"/>
      <c r="P8" s="272"/>
      <c r="Q8" s="273"/>
    </row>
    <row r="9" spans="1:20" ht="21" x14ac:dyDescent="0.35">
      <c r="A9" s="121">
        <v>227</v>
      </c>
      <c r="B9" s="82" t="s">
        <v>37</v>
      </c>
      <c r="C9" s="71"/>
      <c r="D9" s="108"/>
      <c r="E9" s="103">
        <v>40</v>
      </c>
      <c r="F9" s="104">
        <v>4.7249999999999996</v>
      </c>
      <c r="G9" s="105">
        <v>4.5999999999999996</v>
      </c>
      <c r="H9" s="106">
        <v>0.28000000000000003</v>
      </c>
      <c r="I9" s="103">
        <v>63</v>
      </c>
      <c r="J9" s="129"/>
      <c r="K9" s="103"/>
      <c r="L9" s="275">
        <v>0.03</v>
      </c>
      <c r="M9" s="279">
        <v>100</v>
      </c>
      <c r="N9" s="275">
        <v>22</v>
      </c>
      <c r="O9" s="254">
        <v>1.8</v>
      </c>
      <c r="P9" s="254">
        <v>70.010000000000005</v>
      </c>
      <c r="Q9" s="516">
        <v>0.73</v>
      </c>
    </row>
    <row r="10" spans="1:20" s="59" customFormat="1" ht="21" x14ac:dyDescent="0.35">
      <c r="A10" s="99">
        <v>187</v>
      </c>
      <c r="B10" s="576" t="s">
        <v>158</v>
      </c>
      <c r="C10" s="63"/>
      <c r="D10" s="63"/>
      <c r="E10" s="656">
        <v>130</v>
      </c>
      <c r="F10" s="661">
        <v>0.20100000000000001</v>
      </c>
      <c r="G10" s="72">
        <v>3.2040000000000002</v>
      </c>
      <c r="H10" s="662">
        <v>13.5</v>
      </c>
      <c r="I10" s="656">
        <v>103.88</v>
      </c>
      <c r="J10" s="798"/>
      <c r="K10" s="841"/>
      <c r="L10" s="1266">
        <v>0.17</v>
      </c>
      <c r="M10" s="1267">
        <v>92</v>
      </c>
      <c r="N10" s="1266">
        <v>19.61</v>
      </c>
      <c r="O10" s="1268">
        <v>0.92</v>
      </c>
      <c r="P10" s="1268">
        <v>17.399999999999999</v>
      </c>
      <c r="Q10" s="1269">
        <v>0.2</v>
      </c>
      <c r="R10" s="159"/>
      <c r="S10" s="159"/>
      <c r="T10" s="159"/>
    </row>
    <row r="11" spans="1:20" s="62" customFormat="1" x14ac:dyDescent="0.3">
      <c r="A11" s="154">
        <v>3</v>
      </c>
      <c r="B11" s="576" t="s">
        <v>46</v>
      </c>
      <c r="C11" s="63"/>
      <c r="D11" s="63"/>
      <c r="E11" s="970" t="s">
        <v>45</v>
      </c>
      <c r="F11" s="661">
        <v>2.4849999999999999</v>
      </c>
      <c r="G11" s="72">
        <v>3.27</v>
      </c>
      <c r="H11" s="662">
        <v>7.28</v>
      </c>
      <c r="I11" s="656">
        <v>68.5</v>
      </c>
      <c r="J11" s="798"/>
      <c r="K11" s="639">
        <v>3.5000000000000003E-2</v>
      </c>
      <c r="L11" s="167">
        <v>3.5000000000000003E-2</v>
      </c>
      <c r="M11" s="168">
        <v>29.5</v>
      </c>
      <c r="N11" s="169">
        <v>23.1</v>
      </c>
      <c r="O11" s="167">
        <v>0.875</v>
      </c>
      <c r="P11" s="167">
        <v>35.5</v>
      </c>
      <c r="Q11" s="168">
        <v>0.88</v>
      </c>
      <c r="R11" s="971"/>
      <c r="S11" s="972"/>
      <c r="T11" s="972"/>
    </row>
    <row r="12" spans="1:20" ht="21.75" thickBot="1" x14ac:dyDescent="0.4">
      <c r="A12" s="99">
        <v>248</v>
      </c>
      <c r="B12" s="69" t="s">
        <v>140</v>
      </c>
      <c r="C12" s="71"/>
      <c r="D12" s="73"/>
      <c r="E12" s="634">
        <v>150</v>
      </c>
      <c r="F12" s="635">
        <v>2.65</v>
      </c>
      <c r="G12" s="636">
        <v>2.33</v>
      </c>
      <c r="H12" s="637">
        <v>11.31</v>
      </c>
      <c r="I12" s="634">
        <v>77</v>
      </c>
      <c r="J12" s="798"/>
      <c r="K12" s="841">
        <v>1.19</v>
      </c>
      <c r="L12" s="800">
        <v>0.04</v>
      </c>
      <c r="M12" s="799">
        <v>18</v>
      </c>
      <c r="N12" s="800">
        <v>112</v>
      </c>
      <c r="O12" s="801">
        <v>3.5</v>
      </c>
      <c r="P12" s="801">
        <v>82.6</v>
      </c>
      <c r="Q12" s="842">
        <v>0.28000000000000003</v>
      </c>
      <c r="R12" s="23"/>
      <c r="S12" s="160"/>
    </row>
    <row r="13" spans="1:20" ht="24" thickBot="1" x14ac:dyDescent="0.4">
      <c r="A13" s="295"/>
      <c r="B13" s="538"/>
      <c r="C13" s="562"/>
      <c r="D13" s="562" t="s">
        <v>12</v>
      </c>
      <c r="E13" s="802">
        <f>E12+E11+E9</f>
        <v>220</v>
      </c>
      <c r="F13" s="457">
        <f>F9+F10+F11+F12</f>
        <v>10.061</v>
      </c>
      <c r="G13" s="457">
        <f>G9+G10+G11+G12</f>
        <v>13.404</v>
      </c>
      <c r="H13" s="457">
        <f>H9+H10+H11+H12</f>
        <v>32.369999999999997</v>
      </c>
      <c r="I13" s="455">
        <f>I9+I10+I11+I12</f>
        <v>312.38</v>
      </c>
      <c r="J13" s="843">
        <v>0.2</v>
      </c>
      <c r="K13" s="844">
        <f>K9+K11+K12</f>
        <v>1.2249999999999999</v>
      </c>
      <c r="L13" s="453">
        <f t="shared" ref="L13:Q13" si="0">L9+L10+L11+L12</f>
        <v>0.27500000000000002</v>
      </c>
      <c r="M13" s="454">
        <f t="shared" si="0"/>
        <v>239.5</v>
      </c>
      <c r="N13" s="453">
        <f t="shared" si="0"/>
        <v>176.71</v>
      </c>
      <c r="O13" s="453">
        <f t="shared" si="0"/>
        <v>7.0950000000000006</v>
      </c>
      <c r="P13" s="453">
        <f t="shared" si="0"/>
        <v>205.51</v>
      </c>
      <c r="Q13" s="455">
        <f t="shared" si="0"/>
        <v>2.09</v>
      </c>
      <c r="R13" s="163"/>
    </row>
    <row r="14" spans="1:20" ht="21.75" thickBot="1" x14ac:dyDescent="0.4">
      <c r="A14" s="121"/>
      <c r="B14" s="1237" t="s">
        <v>22</v>
      </c>
      <c r="C14" s="562"/>
      <c r="D14" s="562"/>
      <c r="E14" s="654"/>
      <c r="F14" s="653"/>
      <c r="G14" s="653"/>
      <c r="H14" s="653"/>
      <c r="I14" s="654"/>
      <c r="J14" s="796"/>
      <c r="K14" s="654"/>
      <c r="L14" s="274"/>
      <c r="M14" s="277"/>
      <c r="N14" s="274"/>
      <c r="O14" s="272"/>
      <c r="P14" s="272"/>
      <c r="Q14" s="273"/>
    </row>
    <row r="15" spans="1:20" s="62" customFormat="1" ht="19.5" thickBot="1" x14ac:dyDescent="0.35">
      <c r="A15" s="154">
        <v>418</v>
      </c>
      <c r="B15" s="567" t="s">
        <v>24</v>
      </c>
      <c r="C15" s="568"/>
      <c r="D15" s="568"/>
      <c r="E15" s="973">
        <v>100</v>
      </c>
      <c r="F15" s="974">
        <v>0.14000000000000001</v>
      </c>
      <c r="G15" s="974"/>
      <c r="H15" s="975">
        <v>11.4</v>
      </c>
      <c r="I15" s="976">
        <v>70</v>
      </c>
      <c r="J15" s="798"/>
      <c r="K15" s="977">
        <v>2</v>
      </c>
      <c r="L15" s="978">
        <v>0.04</v>
      </c>
      <c r="M15" s="979"/>
      <c r="N15" s="980">
        <v>40</v>
      </c>
      <c r="O15" s="978">
        <v>4</v>
      </c>
      <c r="P15" s="978">
        <v>18</v>
      </c>
      <c r="Q15" s="979">
        <v>0.2</v>
      </c>
      <c r="R15" s="972"/>
      <c r="S15" s="972"/>
      <c r="T15" s="972"/>
    </row>
    <row r="16" spans="1:20" ht="21.75" thickBot="1" x14ac:dyDescent="0.4">
      <c r="A16" s="121"/>
      <c r="B16" s="538"/>
      <c r="C16" s="562"/>
      <c r="D16" s="562" t="s">
        <v>12</v>
      </c>
      <c r="E16" s="654">
        <v>100</v>
      </c>
      <c r="F16" s="457">
        <f>F15</f>
        <v>0.14000000000000001</v>
      </c>
      <c r="G16" s="457"/>
      <c r="H16" s="803">
        <f>H15</f>
        <v>11.4</v>
      </c>
      <c r="I16" s="804">
        <f>I15</f>
        <v>70</v>
      </c>
      <c r="J16" s="458">
        <v>0.05</v>
      </c>
      <c r="K16" s="804">
        <f>K15</f>
        <v>2</v>
      </c>
      <c r="L16" s="805">
        <f t="shared" ref="L16:Q16" si="1">L15</f>
        <v>0.04</v>
      </c>
      <c r="M16" s="806">
        <f t="shared" si="1"/>
        <v>0</v>
      </c>
      <c r="N16" s="805">
        <f t="shared" si="1"/>
        <v>40</v>
      </c>
      <c r="O16" s="805">
        <f t="shared" si="1"/>
        <v>4</v>
      </c>
      <c r="P16" s="845">
        <f t="shared" si="1"/>
        <v>18</v>
      </c>
      <c r="Q16" s="804">
        <f t="shared" si="1"/>
        <v>0.2</v>
      </c>
    </row>
    <row r="17" spans="1:20" ht="21.75" thickBot="1" x14ac:dyDescent="0.4">
      <c r="A17" s="121"/>
      <c r="B17" s="1237" t="s">
        <v>0</v>
      </c>
      <c r="C17" s="538"/>
      <c r="D17" s="562"/>
      <c r="E17" s="654"/>
      <c r="F17" s="653"/>
      <c r="G17" s="653"/>
      <c r="H17" s="653"/>
      <c r="I17" s="654"/>
      <c r="J17" s="655"/>
      <c r="K17" s="654"/>
      <c r="L17" s="274"/>
      <c r="M17" s="277"/>
      <c r="N17" s="274"/>
      <c r="O17" s="272"/>
      <c r="P17" s="272"/>
      <c r="Q17" s="273"/>
    </row>
    <row r="18" spans="1:20" ht="21" x14ac:dyDescent="0.35">
      <c r="A18" s="99">
        <v>25</v>
      </c>
      <c r="B18" s="69" t="s">
        <v>159</v>
      </c>
      <c r="C18" s="70"/>
      <c r="D18" s="71"/>
      <c r="E18" s="656">
        <v>180</v>
      </c>
      <c r="F18" s="661">
        <v>0.23</v>
      </c>
      <c r="G18" s="72">
        <v>1.8</v>
      </c>
      <c r="H18" s="662">
        <v>0.71</v>
      </c>
      <c r="I18" s="656">
        <v>20.190000000000001</v>
      </c>
      <c r="J18" s="638"/>
      <c r="K18" s="841">
        <v>2.85</v>
      </c>
      <c r="L18" s="264">
        <v>8.6999999999999994E-3</v>
      </c>
      <c r="M18" s="807"/>
      <c r="N18" s="264">
        <v>6.55</v>
      </c>
      <c r="O18" s="252">
        <v>3.99</v>
      </c>
      <c r="P18" s="252">
        <v>12.006</v>
      </c>
      <c r="Q18" s="263">
        <v>0.17</v>
      </c>
    </row>
    <row r="19" spans="1:20" ht="21" x14ac:dyDescent="0.35">
      <c r="A19" s="99">
        <v>108</v>
      </c>
      <c r="B19" s="69" t="s">
        <v>160</v>
      </c>
      <c r="C19" s="70"/>
      <c r="D19" s="71"/>
      <c r="E19" s="656">
        <v>70</v>
      </c>
      <c r="F19" s="661">
        <v>1.61</v>
      </c>
      <c r="G19" s="72">
        <v>1.68</v>
      </c>
      <c r="H19" s="662">
        <v>12.27</v>
      </c>
      <c r="I19" s="656">
        <v>75.98</v>
      </c>
      <c r="J19" s="638"/>
      <c r="K19" s="841">
        <v>4.5</v>
      </c>
      <c r="L19" s="169">
        <v>6.7000000000000004E-2</v>
      </c>
      <c r="M19" s="808">
        <v>49</v>
      </c>
      <c r="N19" s="169">
        <v>64.760000000000005</v>
      </c>
      <c r="O19" s="167">
        <v>4.2</v>
      </c>
      <c r="P19" s="167">
        <v>39.99</v>
      </c>
      <c r="Q19" s="168">
        <v>0.64</v>
      </c>
    </row>
    <row r="20" spans="1:20" ht="21" x14ac:dyDescent="0.35">
      <c r="A20" s="99">
        <v>181</v>
      </c>
      <c r="B20" s="69" t="s">
        <v>124</v>
      </c>
      <c r="C20" s="70"/>
      <c r="D20" s="71"/>
      <c r="E20" s="656">
        <v>90</v>
      </c>
      <c r="F20" s="663">
        <v>8.4499999999999993</v>
      </c>
      <c r="G20" s="664">
        <v>18.690000000000001</v>
      </c>
      <c r="H20" s="662">
        <v>18.97</v>
      </c>
      <c r="I20" s="656">
        <v>185.64</v>
      </c>
      <c r="J20" s="638"/>
      <c r="K20" s="841">
        <v>10.029999999999999</v>
      </c>
      <c r="L20" s="169">
        <v>0.08</v>
      </c>
      <c r="M20" s="808">
        <v>36</v>
      </c>
      <c r="N20" s="169">
        <v>100.43</v>
      </c>
      <c r="O20" s="167">
        <v>11.202999999999999</v>
      </c>
      <c r="P20" s="167">
        <v>103.51</v>
      </c>
      <c r="Q20" s="168">
        <v>1.65</v>
      </c>
    </row>
    <row r="21" spans="1:20" ht="21" x14ac:dyDescent="0.35">
      <c r="A21" s="99">
        <v>181</v>
      </c>
      <c r="B21" s="69" t="s">
        <v>44</v>
      </c>
      <c r="C21" s="71"/>
      <c r="D21" s="63"/>
      <c r="E21" s="656">
        <v>150</v>
      </c>
      <c r="F21" s="663">
        <v>0.18</v>
      </c>
      <c r="G21" s="72">
        <v>0.1</v>
      </c>
      <c r="H21" s="662">
        <v>20.87</v>
      </c>
      <c r="I21" s="656">
        <v>85.2</v>
      </c>
      <c r="J21" s="638"/>
      <c r="K21" s="841">
        <v>1.29</v>
      </c>
      <c r="L21" s="169">
        <v>0.01</v>
      </c>
      <c r="M21" s="808"/>
      <c r="N21" s="169">
        <v>17.64</v>
      </c>
      <c r="O21" s="167">
        <v>4.87</v>
      </c>
      <c r="P21" s="167">
        <v>4.125</v>
      </c>
      <c r="Q21" s="168">
        <v>0.67</v>
      </c>
    </row>
    <row r="22" spans="1:20" s="62" customFormat="1" x14ac:dyDescent="0.3">
      <c r="A22" s="22" t="s">
        <v>69</v>
      </c>
      <c r="B22" s="587" t="s">
        <v>18</v>
      </c>
      <c r="C22" s="588"/>
      <c r="D22" s="73"/>
      <c r="E22" s="634">
        <v>40</v>
      </c>
      <c r="F22" s="635">
        <v>1.98</v>
      </c>
      <c r="G22" s="636">
        <v>0.36</v>
      </c>
      <c r="H22" s="637">
        <v>10.02</v>
      </c>
      <c r="I22" s="634">
        <v>52</v>
      </c>
      <c r="J22" s="638"/>
      <c r="K22" s="639"/>
      <c r="L22" s="167">
        <v>0.03</v>
      </c>
      <c r="M22" s="168"/>
      <c r="N22" s="169">
        <v>11.5</v>
      </c>
      <c r="O22" s="167">
        <v>5.4</v>
      </c>
      <c r="P22" s="167">
        <v>53</v>
      </c>
      <c r="Q22" s="168">
        <v>1.55</v>
      </c>
      <c r="R22" s="972"/>
      <c r="S22" s="972"/>
      <c r="T22" s="972"/>
    </row>
    <row r="23" spans="1:20" s="62" customFormat="1" ht="19.5" thickBot="1" x14ac:dyDescent="0.35">
      <c r="A23" s="22" t="s">
        <v>69</v>
      </c>
      <c r="B23" s="587" t="s">
        <v>31</v>
      </c>
      <c r="C23" s="589"/>
      <c r="D23" s="73"/>
      <c r="E23" s="634">
        <v>30</v>
      </c>
      <c r="F23" s="635">
        <v>2.37</v>
      </c>
      <c r="G23" s="636">
        <v>0.3</v>
      </c>
      <c r="H23" s="637">
        <v>14.49</v>
      </c>
      <c r="I23" s="634">
        <v>71</v>
      </c>
      <c r="J23" s="638"/>
      <c r="K23" s="981"/>
      <c r="L23" s="978"/>
      <c r="M23" s="979"/>
      <c r="N23" s="980">
        <v>6.9</v>
      </c>
      <c r="O23" s="978">
        <v>7.6</v>
      </c>
      <c r="P23" s="978">
        <v>14.1</v>
      </c>
      <c r="Q23" s="979">
        <v>0.33</v>
      </c>
      <c r="R23" s="972"/>
      <c r="S23" s="972"/>
      <c r="T23" s="972"/>
    </row>
    <row r="24" spans="1:20" ht="21.75" thickBot="1" x14ac:dyDescent="0.4">
      <c r="A24" s="92"/>
      <c r="B24" s="538"/>
      <c r="C24" s="562"/>
      <c r="D24" s="562" t="s">
        <v>12</v>
      </c>
      <c r="E24" s="654">
        <f>E23+E22+E21+E20+E19+E18</f>
        <v>560</v>
      </c>
      <c r="F24" s="803">
        <f>F18+F19+F20+F21+F22+F23</f>
        <v>14.82</v>
      </c>
      <c r="G24" s="803">
        <f>G18+G19+G20+G21+G22+G23</f>
        <v>22.930000000000003</v>
      </c>
      <c r="H24" s="457">
        <f>H18+H19+H20+H21+H22+H23</f>
        <v>77.33</v>
      </c>
      <c r="I24" s="455">
        <f>I18+I19+I20+I21+I22+I23</f>
        <v>490.01</v>
      </c>
      <c r="J24" s="458">
        <v>0.35</v>
      </c>
      <c r="K24" s="655">
        <f>K18+K19+K20+K21</f>
        <v>18.669999999999998</v>
      </c>
      <c r="L24" s="453">
        <f>L18+L19+L20+L21+L22</f>
        <v>0.19570000000000001</v>
      </c>
      <c r="M24" s="454">
        <f t="shared" ref="M24" si="2">SUM(M19:M23)</f>
        <v>85</v>
      </c>
      <c r="N24" s="453">
        <f>N18+N19+N20+N21+N22+N23</f>
        <v>207.78</v>
      </c>
      <c r="O24" s="453">
        <f>O18+O19+O20+O21+O23</f>
        <v>31.863</v>
      </c>
      <c r="P24" s="453">
        <f>P18+P19+P20+P21+P22+P23</f>
        <v>226.73099999999999</v>
      </c>
      <c r="Q24" s="455">
        <f>Q18+Q19+Q20+Q21+Q22+Q23</f>
        <v>5.01</v>
      </c>
    </row>
    <row r="25" spans="1:20" ht="21.75" thickBot="1" x14ac:dyDescent="0.4">
      <c r="A25" s="121"/>
      <c r="B25" s="1237" t="s">
        <v>1</v>
      </c>
      <c r="C25" s="538"/>
      <c r="D25" s="562"/>
      <c r="E25" s="654"/>
      <c r="F25" s="653"/>
      <c r="G25" s="653"/>
      <c r="H25" s="653"/>
      <c r="I25" s="654"/>
      <c r="J25" s="655"/>
      <c r="K25" s="654"/>
      <c r="L25" s="274"/>
      <c r="M25" s="277"/>
      <c r="N25" s="274"/>
      <c r="O25" s="272"/>
      <c r="P25" s="272"/>
      <c r="Q25" s="273"/>
    </row>
    <row r="26" spans="1:20" s="62" customFormat="1" x14ac:dyDescent="0.3">
      <c r="A26" s="563">
        <v>251</v>
      </c>
      <c r="B26" s="82" t="s">
        <v>161</v>
      </c>
      <c r="C26" s="71"/>
      <c r="D26" s="63"/>
      <c r="E26" s="656">
        <v>150</v>
      </c>
      <c r="F26" s="661">
        <v>4.3600000000000003</v>
      </c>
      <c r="G26" s="72">
        <v>3.75</v>
      </c>
      <c r="H26" s="662">
        <v>6</v>
      </c>
      <c r="I26" s="656">
        <v>75</v>
      </c>
      <c r="J26" s="638"/>
      <c r="K26" s="841">
        <v>1.05</v>
      </c>
      <c r="L26" s="264">
        <v>0.06</v>
      </c>
      <c r="M26" s="807">
        <v>30</v>
      </c>
      <c r="N26" s="264">
        <v>180</v>
      </c>
      <c r="O26" s="252">
        <v>21</v>
      </c>
      <c r="P26" s="252">
        <v>135</v>
      </c>
      <c r="Q26" s="263">
        <v>0.15</v>
      </c>
      <c r="R26" s="972"/>
      <c r="S26" s="972"/>
      <c r="T26" s="972"/>
    </row>
    <row r="27" spans="1:20" ht="21.75" thickBot="1" x14ac:dyDescent="0.4">
      <c r="A27" s="339">
        <v>489</v>
      </c>
      <c r="B27" s="82" t="s">
        <v>54</v>
      </c>
      <c r="C27" s="71"/>
      <c r="D27" s="63"/>
      <c r="E27" s="656">
        <v>60</v>
      </c>
      <c r="F27" s="661">
        <v>3.23</v>
      </c>
      <c r="G27" s="72">
        <v>4.0880000000000001</v>
      </c>
      <c r="H27" s="662">
        <v>17.39</v>
      </c>
      <c r="I27" s="656">
        <v>135</v>
      </c>
      <c r="J27" s="638"/>
      <c r="K27" s="639">
        <v>0.25</v>
      </c>
      <c r="L27" s="167">
        <v>0.06</v>
      </c>
      <c r="M27" s="168">
        <v>35.5</v>
      </c>
      <c r="N27" s="169">
        <v>8.5500000000000007</v>
      </c>
      <c r="O27" s="167">
        <v>1.103</v>
      </c>
      <c r="P27" s="167">
        <v>12.35</v>
      </c>
      <c r="Q27" s="168">
        <v>0.91</v>
      </c>
    </row>
    <row r="28" spans="1:20" ht="19.5" thickBot="1" x14ac:dyDescent="0.35">
      <c r="A28" s="155"/>
      <c r="B28" s="11"/>
      <c r="C28" s="156"/>
      <c r="D28" s="570" t="s">
        <v>12</v>
      </c>
      <c r="E28" s="822">
        <f>E27+E26</f>
        <v>210</v>
      </c>
      <c r="F28" s="823">
        <f>SUM(F26:F27)</f>
        <v>7.59</v>
      </c>
      <c r="G28" s="823">
        <f>SUM(G26:G27)</f>
        <v>7.8380000000000001</v>
      </c>
      <c r="H28" s="823">
        <f>SUM(H26:H27)</f>
        <v>23.39</v>
      </c>
      <c r="I28" s="822">
        <f>SUM(I26:I27)</f>
        <v>210</v>
      </c>
      <c r="J28" s="825">
        <v>0.15</v>
      </c>
      <c r="K28" s="846">
        <f t="shared" ref="K28:Q28" si="3">SUM(K26:K27)</f>
        <v>1.3</v>
      </c>
      <c r="L28" s="657">
        <f t="shared" si="3"/>
        <v>0.12</v>
      </c>
      <c r="M28" s="658">
        <f t="shared" si="3"/>
        <v>65.5</v>
      </c>
      <c r="N28" s="657">
        <f t="shared" si="3"/>
        <v>188.55</v>
      </c>
      <c r="O28" s="657">
        <f t="shared" si="3"/>
        <v>22.103000000000002</v>
      </c>
      <c r="P28" s="657">
        <f t="shared" si="3"/>
        <v>147.35</v>
      </c>
      <c r="Q28" s="659">
        <f t="shared" si="3"/>
        <v>1.06</v>
      </c>
    </row>
    <row r="29" spans="1:20" ht="21.75" thickBot="1" x14ac:dyDescent="0.4">
      <c r="A29" s="121"/>
      <c r="B29" s="1237" t="s">
        <v>26</v>
      </c>
      <c r="C29" s="538"/>
      <c r="D29" s="562"/>
      <c r="E29" s="654"/>
      <c r="F29" s="653"/>
      <c r="G29" s="653"/>
      <c r="H29" s="653"/>
      <c r="I29" s="654"/>
      <c r="J29" s="655"/>
      <c r="K29" s="654"/>
      <c r="L29" s="274"/>
      <c r="M29" s="277"/>
      <c r="N29" s="274"/>
      <c r="O29" s="272"/>
      <c r="P29" s="272"/>
      <c r="Q29" s="273"/>
    </row>
    <row r="30" spans="1:20" ht="21" x14ac:dyDescent="0.35">
      <c r="A30" s="121">
        <v>144</v>
      </c>
      <c r="B30" s="82" t="s">
        <v>162</v>
      </c>
      <c r="C30" s="71"/>
      <c r="D30" s="63"/>
      <c r="E30" s="656">
        <v>60</v>
      </c>
      <c r="F30" s="661">
        <v>8.02</v>
      </c>
      <c r="G30" s="72">
        <v>2.82</v>
      </c>
      <c r="H30" s="662">
        <v>5.99</v>
      </c>
      <c r="I30" s="656">
        <v>81</v>
      </c>
      <c r="J30" s="638"/>
      <c r="K30" s="841">
        <v>0.26</v>
      </c>
      <c r="L30" s="264">
        <v>0.05</v>
      </c>
      <c r="M30" s="807">
        <v>38</v>
      </c>
      <c r="N30" s="264">
        <v>81.599999999999994</v>
      </c>
      <c r="O30" s="252">
        <v>2.1</v>
      </c>
      <c r="P30" s="252">
        <v>90.4</v>
      </c>
      <c r="Q30" s="263">
        <v>0.45</v>
      </c>
    </row>
    <row r="31" spans="1:20" ht="21" x14ac:dyDescent="0.35">
      <c r="A31" s="121">
        <v>194</v>
      </c>
      <c r="B31" s="82" t="s">
        <v>163</v>
      </c>
      <c r="C31" s="71"/>
      <c r="D31" s="63"/>
      <c r="E31" s="656">
        <v>110</v>
      </c>
      <c r="F31" s="661">
        <v>2.4</v>
      </c>
      <c r="G31" s="72">
        <v>3.96</v>
      </c>
      <c r="H31" s="662">
        <v>16.8</v>
      </c>
      <c r="I31" s="656">
        <v>109</v>
      </c>
      <c r="J31" s="638"/>
      <c r="K31" s="841">
        <v>14.46</v>
      </c>
      <c r="L31" s="264">
        <v>0.11</v>
      </c>
      <c r="M31" s="807">
        <v>54.003999999999998</v>
      </c>
      <c r="N31" s="264">
        <v>71.2</v>
      </c>
      <c r="O31" s="252">
        <v>0.8</v>
      </c>
      <c r="P31" s="252">
        <v>36.31</v>
      </c>
      <c r="Q31" s="263">
        <v>0.71</v>
      </c>
    </row>
    <row r="32" spans="1:20" s="59" customFormat="1" ht="21" x14ac:dyDescent="0.35">
      <c r="A32" s="121">
        <v>263</v>
      </c>
      <c r="B32" s="69" t="s">
        <v>164</v>
      </c>
      <c r="C32" s="71"/>
      <c r="D32" s="63"/>
      <c r="E32" s="656">
        <v>150</v>
      </c>
      <c r="F32" s="661">
        <v>0.08</v>
      </c>
      <c r="G32" s="72">
        <v>0.04</v>
      </c>
      <c r="H32" s="662">
        <v>6.83</v>
      </c>
      <c r="I32" s="656">
        <v>28.8</v>
      </c>
      <c r="J32" s="638"/>
      <c r="K32" s="841">
        <v>0.16</v>
      </c>
      <c r="L32" s="264"/>
      <c r="M32" s="807"/>
      <c r="N32" s="264">
        <v>8.9</v>
      </c>
      <c r="O32" s="252">
        <v>1.4</v>
      </c>
      <c r="P32" s="252">
        <v>2.2999999999999998</v>
      </c>
      <c r="Q32" s="263">
        <v>0.28999999999999998</v>
      </c>
      <c r="R32" s="159"/>
      <c r="S32" s="159"/>
      <c r="T32" s="159"/>
    </row>
    <row r="33" spans="1:20" ht="21" x14ac:dyDescent="0.35">
      <c r="A33" s="121"/>
      <c r="B33" s="69" t="s">
        <v>165</v>
      </c>
      <c r="C33" s="71"/>
      <c r="D33" s="73"/>
      <c r="E33" s="634">
        <v>50</v>
      </c>
      <c r="F33" s="635">
        <v>0.75</v>
      </c>
      <c r="G33" s="636">
        <v>0.25</v>
      </c>
      <c r="H33" s="637">
        <v>10.050000000000001</v>
      </c>
      <c r="I33" s="634">
        <v>61.09</v>
      </c>
      <c r="J33" s="638"/>
      <c r="K33" s="841">
        <v>5</v>
      </c>
      <c r="L33" s="980">
        <v>0.02</v>
      </c>
      <c r="M33" s="1270"/>
      <c r="N33" s="980">
        <v>4</v>
      </c>
      <c r="O33" s="978">
        <v>2.2999999999999998</v>
      </c>
      <c r="P33" s="978">
        <v>7</v>
      </c>
      <c r="Q33" s="979">
        <v>0.3</v>
      </c>
    </row>
    <row r="34" spans="1:20" s="62" customFormat="1" ht="19.5" thickBot="1" x14ac:dyDescent="0.35">
      <c r="A34" s="155" t="s">
        <v>69</v>
      </c>
      <c r="B34" s="587" t="s">
        <v>31</v>
      </c>
      <c r="C34" s="589"/>
      <c r="D34" s="73"/>
      <c r="E34" s="634">
        <v>30</v>
      </c>
      <c r="F34" s="635">
        <v>2.37</v>
      </c>
      <c r="G34" s="636">
        <v>0.3</v>
      </c>
      <c r="H34" s="637">
        <v>14.49</v>
      </c>
      <c r="I34" s="634">
        <v>71</v>
      </c>
      <c r="J34" s="638"/>
      <c r="K34" s="981"/>
      <c r="L34" s="978"/>
      <c r="M34" s="979"/>
      <c r="N34" s="980">
        <v>6.9</v>
      </c>
      <c r="O34" s="978">
        <v>9.9</v>
      </c>
      <c r="P34" s="978">
        <v>14.1</v>
      </c>
      <c r="Q34" s="979">
        <v>0.33</v>
      </c>
      <c r="R34" s="972"/>
      <c r="S34" s="972"/>
      <c r="T34" s="972"/>
    </row>
    <row r="35" spans="1:20" ht="21.75" thickBot="1" x14ac:dyDescent="0.4">
      <c r="A35" s="92"/>
      <c r="B35" s="67"/>
      <c r="C35" s="84"/>
      <c r="D35" s="67" t="s">
        <v>12</v>
      </c>
      <c r="E35" s="456">
        <f>E34+E33+E32+E31+E30</f>
        <v>400</v>
      </c>
      <c r="F35" s="459">
        <f>SUM(F30:F34)</f>
        <v>13.620000000000001</v>
      </c>
      <c r="G35" s="459">
        <f>SUM(G30:G34)</f>
        <v>7.3699999999999992</v>
      </c>
      <c r="H35" s="459">
        <f>SUM(H30:H34)</f>
        <v>54.160000000000004</v>
      </c>
      <c r="I35" s="456">
        <f>I30+I31+I32+I33+I34</f>
        <v>350.89</v>
      </c>
      <c r="J35" s="665">
        <v>0.25</v>
      </c>
      <c r="K35" s="655">
        <f>K30+K31+K32+K33</f>
        <v>19.880000000000003</v>
      </c>
      <c r="L35" s="453">
        <f t="shared" ref="L35:M35" si="4">SUM(L29:L34)</f>
        <v>0.18</v>
      </c>
      <c r="M35" s="454">
        <f t="shared" si="4"/>
        <v>92.003999999999991</v>
      </c>
      <c r="N35" s="453">
        <f>N30+N31+N32+N33+N34</f>
        <v>172.60000000000002</v>
      </c>
      <c r="O35" s="453">
        <f>O30+O31+O32+O33+O34</f>
        <v>16.5</v>
      </c>
      <c r="P35" s="453">
        <f>P30+P31+P32+P33+P34</f>
        <v>150.11000000000001</v>
      </c>
      <c r="Q35" s="455">
        <f>Q30+Q31+Q32+Q33+Q34</f>
        <v>2.08</v>
      </c>
    </row>
    <row r="36" spans="1:20" ht="21.75" thickBot="1" x14ac:dyDescent="0.4">
      <c r="A36" s="92"/>
      <c r="B36" s="67"/>
      <c r="C36" s="84"/>
      <c r="D36" s="84"/>
      <c r="E36" s="456"/>
      <c r="F36" s="459"/>
      <c r="G36" s="459"/>
      <c r="H36" s="809"/>
      <c r="I36" s="456"/>
      <c r="J36" s="810"/>
      <c r="K36" s="811"/>
      <c r="L36" s="1266"/>
      <c r="M36" s="1271"/>
      <c r="N36" s="1266"/>
      <c r="O36" s="1268"/>
      <c r="P36" s="1268"/>
      <c r="Q36" s="1269"/>
    </row>
    <row r="37" spans="1:20" ht="21.75" thickBot="1" x14ac:dyDescent="0.4">
      <c r="A37" s="18"/>
      <c r="B37" s="538"/>
      <c r="C37" s="562"/>
      <c r="D37" s="495" t="s">
        <v>20</v>
      </c>
      <c r="E37" s="1272">
        <f>E13+E16+E24+E28+E35</f>
        <v>1490</v>
      </c>
      <c r="F37" s="457">
        <f>F13+F16+F24+F28+F35</f>
        <v>46.231000000000009</v>
      </c>
      <c r="G37" s="457">
        <f>G13+G24+G28+G35</f>
        <v>51.542000000000002</v>
      </c>
      <c r="H37" s="803">
        <f t="shared" ref="H37:Q37" si="5">H13+H16+H24+H28+H35</f>
        <v>198.65</v>
      </c>
      <c r="I37" s="804">
        <f t="shared" si="5"/>
        <v>1433.2799999999997</v>
      </c>
      <c r="J37" s="1020">
        <f t="shared" si="5"/>
        <v>1</v>
      </c>
      <c r="K37" s="804">
        <f t="shared" si="5"/>
        <v>43.075000000000003</v>
      </c>
      <c r="L37" s="1273">
        <f t="shared" si="5"/>
        <v>0.81069999999999998</v>
      </c>
      <c r="M37" s="1274">
        <f t="shared" si="5"/>
        <v>482.00400000000002</v>
      </c>
      <c r="N37" s="1273">
        <f t="shared" si="5"/>
        <v>785.64</v>
      </c>
      <c r="O37" s="1274">
        <f t="shared" si="5"/>
        <v>81.561000000000007</v>
      </c>
      <c r="P37" s="1273">
        <f t="shared" si="5"/>
        <v>747.70100000000002</v>
      </c>
      <c r="Q37" s="804">
        <f t="shared" si="5"/>
        <v>10.44</v>
      </c>
    </row>
    <row r="38" spans="1:20" ht="24" thickBot="1" x14ac:dyDescent="0.4">
      <c r="A38" s="24"/>
      <c r="B38" s="94"/>
      <c r="C38" s="94"/>
      <c r="D38" s="289"/>
      <c r="E38" s="813"/>
      <c r="F38" s="660"/>
      <c r="G38" s="660"/>
      <c r="H38" s="814"/>
      <c r="I38" s="814"/>
      <c r="J38" s="815"/>
      <c r="K38" s="814"/>
      <c r="L38" s="814"/>
      <c r="M38" s="814"/>
      <c r="N38" s="814"/>
      <c r="O38" s="814"/>
      <c r="P38" s="814"/>
      <c r="Q38" s="814"/>
    </row>
    <row r="39" spans="1:20" ht="19.5" thickBot="1" x14ac:dyDescent="0.35">
      <c r="A39" s="25"/>
      <c r="B39" s="1128"/>
      <c r="C39" s="1129"/>
      <c r="D39" s="1129"/>
      <c r="E39" s="828"/>
      <c r="F39" s="1275"/>
      <c r="G39" s="1275"/>
      <c r="H39" s="1275"/>
      <c r="I39" s="1275"/>
      <c r="J39" s="1275"/>
      <c r="K39" s="1275"/>
      <c r="L39" s="1275"/>
      <c r="M39" s="1275"/>
      <c r="N39" s="1275"/>
      <c r="O39" s="1275"/>
      <c r="P39" s="1275"/>
      <c r="Q39" s="1276"/>
    </row>
    <row r="40" spans="1:20" ht="19.5" thickBot="1" x14ac:dyDescent="0.35">
      <c r="A40" s="13"/>
      <c r="B40" s="1133"/>
      <c r="C40" s="1133"/>
      <c r="D40" s="1133"/>
      <c r="E40" s="1271"/>
      <c r="F40" s="1277"/>
      <c r="G40" s="1277"/>
      <c r="H40" s="1277"/>
      <c r="I40" s="1277"/>
      <c r="J40" s="1277"/>
      <c r="K40" s="1277"/>
      <c r="L40" s="1277"/>
      <c r="M40" s="1277"/>
      <c r="N40" s="1277"/>
      <c r="O40" s="1277"/>
      <c r="P40" s="1277"/>
      <c r="Q40" s="1277"/>
    </row>
    <row r="41" spans="1:20" s="28" customFormat="1" ht="21.75" thickBot="1" x14ac:dyDescent="0.4">
      <c r="A41" s="18"/>
      <c r="B41" s="53" t="s">
        <v>80</v>
      </c>
      <c r="C41" s="251"/>
      <c r="D41" s="251"/>
      <c r="E41" s="822" t="s">
        <v>4</v>
      </c>
      <c r="F41" s="1248" t="s">
        <v>9</v>
      </c>
      <c r="G41" s="1249"/>
      <c r="H41" s="1250"/>
      <c r="I41" s="1251" t="s">
        <v>10</v>
      </c>
      <c r="J41" s="1252"/>
      <c r="K41" s="1248" t="s">
        <v>16</v>
      </c>
      <c r="L41" s="1249"/>
      <c r="M41" s="1250"/>
      <c r="N41" s="1248" t="s">
        <v>70</v>
      </c>
      <c r="O41" s="1249"/>
      <c r="P41" s="1249"/>
      <c r="Q41" s="1250"/>
      <c r="R41" s="314"/>
      <c r="S41" s="314"/>
      <c r="T41" s="314"/>
    </row>
    <row r="42" spans="1:20" s="28" customFormat="1" ht="21.75" thickBot="1" x14ac:dyDescent="0.4">
      <c r="A42" s="49"/>
      <c r="B42" s="942" t="s">
        <v>71</v>
      </c>
      <c r="C42" s="1161"/>
      <c r="D42" s="257"/>
      <c r="E42" s="1256" t="s">
        <v>5</v>
      </c>
      <c r="F42" s="1257" t="s">
        <v>6</v>
      </c>
      <c r="G42" s="1251" t="s">
        <v>7</v>
      </c>
      <c r="H42" s="1252" t="s">
        <v>8</v>
      </c>
      <c r="I42" s="1256" t="s">
        <v>11</v>
      </c>
      <c r="J42" s="1258"/>
      <c r="K42" s="1256" t="s">
        <v>17</v>
      </c>
      <c r="L42" s="1262" t="s">
        <v>63</v>
      </c>
      <c r="M42" s="1278" t="s">
        <v>64</v>
      </c>
      <c r="N42" s="1261" t="s">
        <v>65</v>
      </c>
      <c r="O42" s="1262" t="s">
        <v>67</v>
      </c>
      <c r="P42" s="1263" t="s">
        <v>66</v>
      </c>
      <c r="Q42" s="1264" t="s">
        <v>68</v>
      </c>
      <c r="R42" s="314"/>
      <c r="S42" s="314"/>
      <c r="T42" s="314"/>
    </row>
    <row r="43" spans="1:20" ht="21.75" thickBot="1" x14ac:dyDescent="0.4">
      <c r="A43" s="18"/>
      <c r="B43" s="942" t="s">
        <v>2</v>
      </c>
      <c r="C43" s="90"/>
      <c r="D43" s="257"/>
      <c r="E43" s="818"/>
      <c r="F43" s="1275"/>
      <c r="G43" s="1275"/>
      <c r="H43" s="1275"/>
      <c r="I43" s="1279"/>
      <c r="J43" s="821"/>
      <c r="K43" s="1279"/>
      <c r="L43" s="272"/>
      <c r="M43" s="273"/>
      <c r="N43" s="274"/>
      <c r="O43" s="272"/>
      <c r="P43" s="272"/>
      <c r="Q43" s="273"/>
    </row>
    <row r="44" spans="1:20" ht="21" x14ac:dyDescent="0.35">
      <c r="A44" s="99"/>
      <c r="B44" s="82" t="s">
        <v>37</v>
      </c>
      <c r="C44" s="71"/>
      <c r="D44" s="108"/>
      <c r="E44" s="656">
        <v>50</v>
      </c>
      <c r="F44" s="661">
        <v>0.85</v>
      </c>
      <c r="G44" s="72">
        <v>0.16</v>
      </c>
      <c r="H44" s="662">
        <v>6.97</v>
      </c>
      <c r="I44" s="656">
        <v>46.22</v>
      </c>
      <c r="J44" s="798"/>
      <c r="K44" s="841">
        <v>2.0099999999999998</v>
      </c>
      <c r="L44" s="1266">
        <v>0.02</v>
      </c>
      <c r="M44" s="1267">
        <v>70</v>
      </c>
      <c r="N44" s="1266">
        <v>40.299999999999997</v>
      </c>
      <c r="O44" s="1268">
        <v>2.48</v>
      </c>
      <c r="P44" s="1268">
        <v>28.42</v>
      </c>
      <c r="Q44" s="1269">
        <v>0.31</v>
      </c>
    </row>
    <row r="45" spans="1:20" s="59" customFormat="1" ht="21" x14ac:dyDescent="0.35">
      <c r="A45" s="99"/>
      <c r="B45" s="576" t="s">
        <v>158</v>
      </c>
      <c r="C45" s="63"/>
      <c r="D45" s="63"/>
      <c r="E45" s="847">
        <v>150</v>
      </c>
      <c r="F45" s="661">
        <v>0.82299999999999995</v>
      </c>
      <c r="G45" s="72">
        <v>4.6900000000000004</v>
      </c>
      <c r="H45" s="662">
        <v>18.57</v>
      </c>
      <c r="I45" s="656">
        <v>109.41</v>
      </c>
      <c r="J45" s="798"/>
      <c r="K45" s="841"/>
      <c r="L45" s="1266">
        <v>0.22</v>
      </c>
      <c r="M45" s="1267">
        <v>104</v>
      </c>
      <c r="N45" s="1266">
        <v>26.88</v>
      </c>
      <c r="O45" s="1268">
        <v>4.03</v>
      </c>
      <c r="P45" s="1268">
        <v>22.5</v>
      </c>
      <c r="Q45" s="1269">
        <v>0.25</v>
      </c>
      <c r="R45" s="159"/>
      <c r="S45" s="159"/>
      <c r="T45" s="159"/>
    </row>
    <row r="46" spans="1:20" s="62" customFormat="1" ht="21" x14ac:dyDescent="0.35">
      <c r="A46" s="99"/>
      <c r="B46" s="576" t="s">
        <v>46</v>
      </c>
      <c r="C46" s="63"/>
      <c r="D46" s="63"/>
      <c r="E46" s="486" t="s">
        <v>50</v>
      </c>
      <c r="F46" s="476">
        <v>3.3</v>
      </c>
      <c r="G46" s="297">
        <v>4.3600000000000003</v>
      </c>
      <c r="H46" s="477">
        <v>9.6999999999999993</v>
      </c>
      <c r="I46" s="475">
        <v>106.37</v>
      </c>
      <c r="J46" s="478"/>
      <c r="K46" s="475">
        <v>4.5999999999999999E-2</v>
      </c>
      <c r="L46" s="487">
        <v>3.5000000000000003E-2</v>
      </c>
      <c r="M46" s="488">
        <v>29.5</v>
      </c>
      <c r="N46" s="489">
        <v>23.1</v>
      </c>
      <c r="O46" s="487">
        <v>0.875</v>
      </c>
      <c r="P46" s="487">
        <v>35.5</v>
      </c>
      <c r="Q46" s="488">
        <v>0.88</v>
      </c>
      <c r="R46" s="972"/>
      <c r="S46" s="972"/>
      <c r="T46" s="972"/>
    </row>
    <row r="47" spans="1:20" ht="21.75" thickBot="1" x14ac:dyDescent="0.4">
      <c r="A47" s="99"/>
      <c r="B47" s="69" t="s">
        <v>140</v>
      </c>
      <c r="C47" s="71"/>
      <c r="D47" s="73"/>
      <c r="E47" s="634">
        <v>180</v>
      </c>
      <c r="F47" s="635">
        <v>2.67</v>
      </c>
      <c r="G47" s="636">
        <v>2.34</v>
      </c>
      <c r="H47" s="637">
        <v>14.31</v>
      </c>
      <c r="I47" s="634">
        <v>98</v>
      </c>
      <c r="J47" s="798"/>
      <c r="K47" s="848">
        <v>1.2</v>
      </c>
      <c r="L47" s="800">
        <v>0.04</v>
      </c>
      <c r="M47" s="799">
        <v>19</v>
      </c>
      <c r="N47" s="800">
        <v>116</v>
      </c>
      <c r="O47" s="801">
        <v>7.18</v>
      </c>
      <c r="P47" s="801">
        <v>88.3</v>
      </c>
      <c r="Q47" s="842">
        <v>0.3</v>
      </c>
    </row>
    <row r="48" spans="1:20" ht="21.75" thickBot="1" x14ac:dyDescent="0.4">
      <c r="A48" s="115"/>
      <c r="B48" s="538"/>
      <c r="C48" s="562"/>
      <c r="D48" s="562" t="s">
        <v>12</v>
      </c>
      <c r="E48" s="822">
        <f>E47+E46+E44</f>
        <v>270</v>
      </c>
      <c r="F48" s="849">
        <f>F47+F46+F44</f>
        <v>6.8199999999999994</v>
      </c>
      <c r="G48" s="850">
        <f>G47+G46+G44</f>
        <v>6.86</v>
      </c>
      <c r="H48" s="851">
        <f>H47+H46+H44</f>
        <v>30.979999999999997</v>
      </c>
      <c r="I48" s="822">
        <f>I44+I45+I46+I47</f>
        <v>360</v>
      </c>
      <c r="J48" s="852">
        <v>0.2</v>
      </c>
      <c r="K48" s="822">
        <f>K47+K46+K44</f>
        <v>3.2559999999999998</v>
      </c>
      <c r="L48" s="453">
        <f>L44+L45+L46+L47</f>
        <v>0.315</v>
      </c>
      <c r="M48" s="454">
        <f>M44+M45+M46+M47</f>
        <v>222.5</v>
      </c>
      <c r="N48" s="453">
        <f t="shared" ref="N48" si="6">N44+N45+N46+N47</f>
        <v>206.28</v>
      </c>
      <c r="O48" s="453">
        <f t="shared" ref="O48" si="7">O44+O45+O46+O47</f>
        <v>14.565</v>
      </c>
      <c r="P48" s="453">
        <f t="shared" ref="P48" si="8">P44+P45+P46+P47</f>
        <v>174.72</v>
      </c>
      <c r="Q48" s="455">
        <f t="shared" ref="Q48" si="9">Q44+Q45+Q46+Q47</f>
        <v>1.74</v>
      </c>
    </row>
    <row r="49" spans="1:20" ht="21.75" thickBot="1" x14ac:dyDescent="0.4">
      <c r="A49" s="115"/>
      <c r="B49" s="1237" t="s">
        <v>22</v>
      </c>
      <c r="C49" s="562"/>
      <c r="D49" s="562"/>
      <c r="E49" s="818"/>
      <c r="F49" s="819"/>
      <c r="G49" s="272"/>
      <c r="H49" s="820"/>
      <c r="I49" s="818"/>
      <c r="J49" s="821"/>
      <c r="K49" s="818"/>
      <c r="L49" s="272"/>
      <c r="M49" s="273"/>
      <c r="N49" s="274"/>
      <c r="O49" s="272"/>
      <c r="P49" s="272"/>
      <c r="Q49" s="273"/>
    </row>
    <row r="50" spans="1:20" ht="21.75" thickBot="1" x14ac:dyDescent="0.4">
      <c r="A50" s="123"/>
      <c r="B50" s="567" t="s">
        <v>24</v>
      </c>
      <c r="C50" s="568"/>
      <c r="D50" s="568"/>
      <c r="E50" s="543">
        <v>130</v>
      </c>
      <c r="F50" s="544">
        <v>0.18</v>
      </c>
      <c r="G50" s="545"/>
      <c r="H50" s="544">
        <v>14.82</v>
      </c>
      <c r="I50" s="546">
        <v>90</v>
      </c>
      <c r="J50" s="547"/>
      <c r="K50" s="548">
        <v>2.6</v>
      </c>
      <c r="L50" s="967">
        <v>0.04</v>
      </c>
      <c r="M50" s="968"/>
      <c r="N50" s="969">
        <v>40</v>
      </c>
      <c r="O50" s="967">
        <v>5</v>
      </c>
      <c r="P50" s="967">
        <v>20</v>
      </c>
      <c r="Q50" s="968">
        <v>0.25</v>
      </c>
    </row>
    <row r="51" spans="1:20" ht="21.75" thickBot="1" x14ac:dyDescent="0.4">
      <c r="A51" s="115"/>
      <c r="B51" s="538"/>
      <c r="C51" s="562"/>
      <c r="D51" s="562" t="s">
        <v>12</v>
      </c>
      <c r="E51" s="822">
        <v>130</v>
      </c>
      <c r="F51" s="823">
        <f>F50</f>
        <v>0.18</v>
      </c>
      <c r="G51" s="823"/>
      <c r="H51" s="823">
        <f>H50</f>
        <v>14.82</v>
      </c>
      <c r="I51" s="824">
        <f>I50</f>
        <v>90</v>
      </c>
      <c r="J51" s="825">
        <v>0.05</v>
      </c>
      <c r="K51" s="824">
        <f>K50</f>
        <v>2.6</v>
      </c>
      <c r="L51" s="805">
        <f t="shared" ref="L51:Q51" si="10">L50</f>
        <v>0.04</v>
      </c>
      <c r="M51" s="805">
        <f t="shared" si="10"/>
        <v>0</v>
      </c>
      <c r="N51" s="805">
        <f t="shared" si="10"/>
        <v>40</v>
      </c>
      <c r="O51" s="805">
        <f t="shared" si="10"/>
        <v>5</v>
      </c>
      <c r="P51" s="845">
        <f t="shared" si="10"/>
        <v>20</v>
      </c>
      <c r="Q51" s="804">
        <f t="shared" si="10"/>
        <v>0.25</v>
      </c>
    </row>
    <row r="52" spans="1:20" ht="21.75" thickBot="1" x14ac:dyDescent="0.4">
      <c r="A52" s="125"/>
      <c r="B52" s="1237" t="s">
        <v>0</v>
      </c>
      <c r="C52" s="538"/>
      <c r="D52" s="562"/>
      <c r="E52" s="818"/>
      <c r="F52" s="819"/>
      <c r="G52" s="272"/>
      <c r="H52" s="820"/>
      <c r="I52" s="818"/>
      <c r="J52" s="826"/>
      <c r="K52" s="818"/>
      <c r="L52" s="274"/>
      <c r="M52" s="277"/>
      <c r="N52" s="274"/>
      <c r="O52" s="272"/>
      <c r="P52" s="272"/>
      <c r="Q52" s="273"/>
    </row>
    <row r="53" spans="1:20" s="62" customFormat="1" ht="21" x14ac:dyDescent="0.35">
      <c r="A53" s="99"/>
      <c r="B53" s="69" t="s">
        <v>159</v>
      </c>
      <c r="C53" s="70"/>
      <c r="D53" s="71"/>
      <c r="E53" s="475">
        <v>50</v>
      </c>
      <c r="F53" s="476">
        <v>0.41</v>
      </c>
      <c r="G53" s="297">
        <v>2.5499999999999998</v>
      </c>
      <c r="H53" s="477">
        <v>4.38</v>
      </c>
      <c r="I53" s="475">
        <v>43.66</v>
      </c>
      <c r="J53" s="585"/>
      <c r="K53" s="573">
        <v>3.83</v>
      </c>
      <c r="L53" s="513">
        <v>8.6999999999999994E-3</v>
      </c>
      <c r="M53" s="514"/>
      <c r="N53" s="513">
        <v>19.05</v>
      </c>
      <c r="O53" s="515">
        <v>6.37</v>
      </c>
      <c r="P53" s="515">
        <v>14.5</v>
      </c>
      <c r="Q53" s="516">
        <v>0.18</v>
      </c>
      <c r="R53" s="972"/>
      <c r="S53" s="972"/>
      <c r="T53" s="972"/>
    </row>
    <row r="54" spans="1:20" ht="21" x14ac:dyDescent="0.35">
      <c r="A54" s="99"/>
      <c r="B54" s="69" t="s">
        <v>160</v>
      </c>
      <c r="C54" s="70"/>
      <c r="D54" s="71"/>
      <c r="E54" s="656">
        <v>180</v>
      </c>
      <c r="F54" s="661">
        <v>2.5299999999999998</v>
      </c>
      <c r="G54" s="72">
        <v>2.016</v>
      </c>
      <c r="H54" s="662">
        <v>22.72</v>
      </c>
      <c r="I54" s="656">
        <v>78.17</v>
      </c>
      <c r="J54" s="638"/>
      <c r="K54" s="841">
        <v>4.9000000000000004</v>
      </c>
      <c r="L54" s="169">
        <v>7.0000000000000007E-2</v>
      </c>
      <c r="M54" s="808">
        <v>62</v>
      </c>
      <c r="N54" s="169">
        <v>88.41</v>
      </c>
      <c r="O54" s="167">
        <v>34.799999999999997</v>
      </c>
      <c r="P54" s="167">
        <v>48.11</v>
      </c>
      <c r="Q54" s="168">
        <v>0.66</v>
      </c>
    </row>
    <row r="55" spans="1:20" ht="21" x14ac:dyDescent="0.35">
      <c r="A55" s="99"/>
      <c r="B55" s="69" t="s">
        <v>124</v>
      </c>
      <c r="C55" s="70"/>
      <c r="D55" s="71"/>
      <c r="E55" s="634">
        <v>200</v>
      </c>
      <c r="F55" s="635">
        <v>11.64</v>
      </c>
      <c r="G55" s="636">
        <v>27.86</v>
      </c>
      <c r="H55" s="637">
        <v>25.46</v>
      </c>
      <c r="I55" s="634">
        <v>247.44</v>
      </c>
      <c r="J55" s="638"/>
      <c r="K55" s="841">
        <v>10.38</v>
      </c>
      <c r="L55" s="169">
        <v>8.5000000000000006E-2</v>
      </c>
      <c r="M55" s="808">
        <v>41</v>
      </c>
      <c r="N55" s="169">
        <v>120.4</v>
      </c>
      <c r="O55" s="167">
        <v>42.2</v>
      </c>
      <c r="P55" s="167">
        <v>118.23</v>
      </c>
      <c r="Q55" s="168">
        <v>1.68</v>
      </c>
    </row>
    <row r="56" spans="1:20" ht="21" x14ac:dyDescent="0.35">
      <c r="A56" s="99"/>
      <c r="B56" s="69" t="s">
        <v>44</v>
      </c>
      <c r="C56" s="71"/>
      <c r="D56" s="63"/>
      <c r="E56" s="634">
        <v>180</v>
      </c>
      <c r="F56" s="635">
        <v>0.216</v>
      </c>
      <c r="G56" s="636">
        <v>0.19</v>
      </c>
      <c r="H56" s="637">
        <v>25</v>
      </c>
      <c r="I56" s="634">
        <v>102.24</v>
      </c>
      <c r="J56" s="638"/>
      <c r="K56" s="853">
        <v>2.02</v>
      </c>
      <c r="L56" s="169">
        <v>1.2E-2</v>
      </c>
      <c r="M56" s="808"/>
      <c r="N56" s="169">
        <v>18.100000000000001</v>
      </c>
      <c r="O56" s="167">
        <v>15.96</v>
      </c>
      <c r="P56" s="167">
        <v>6.27</v>
      </c>
      <c r="Q56" s="168">
        <v>0.69</v>
      </c>
    </row>
    <row r="57" spans="1:20" s="62" customFormat="1" ht="21.75" thickBot="1" x14ac:dyDescent="0.4">
      <c r="A57" s="99"/>
      <c r="B57" s="587" t="s">
        <v>18</v>
      </c>
      <c r="C57" s="588"/>
      <c r="D57" s="73"/>
      <c r="E57" s="634">
        <v>50</v>
      </c>
      <c r="F57" s="635">
        <v>2.4700000000000002</v>
      </c>
      <c r="G57" s="636">
        <v>0.45</v>
      </c>
      <c r="H57" s="637">
        <v>12.52</v>
      </c>
      <c r="I57" s="634">
        <v>65</v>
      </c>
      <c r="J57" s="638"/>
      <c r="K57" s="848"/>
      <c r="L57" s="167">
        <v>0.03</v>
      </c>
      <c r="M57" s="168"/>
      <c r="N57" s="169">
        <v>11.5</v>
      </c>
      <c r="O57" s="167">
        <v>5.4</v>
      </c>
      <c r="P57" s="167">
        <v>53</v>
      </c>
      <c r="Q57" s="168">
        <v>1.55</v>
      </c>
      <c r="R57" s="972"/>
      <c r="S57" s="972"/>
      <c r="T57" s="972"/>
    </row>
    <row r="58" spans="1:20" s="62" customFormat="1" ht="21.75" thickBot="1" x14ac:dyDescent="0.4">
      <c r="A58" s="99"/>
      <c r="B58" s="587" t="s">
        <v>31</v>
      </c>
      <c r="C58" s="589"/>
      <c r="D58" s="73"/>
      <c r="E58" s="654">
        <v>50</v>
      </c>
      <c r="F58" s="653">
        <v>3.95</v>
      </c>
      <c r="G58" s="653">
        <v>0.5</v>
      </c>
      <c r="H58" s="653">
        <v>19.32</v>
      </c>
      <c r="I58" s="654">
        <v>93.52</v>
      </c>
      <c r="J58" s="458"/>
      <c r="K58" s="810"/>
      <c r="L58" s="978"/>
      <c r="M58" s="979"/>
      <c r="N58" s="980">
        <v>6.9</v>
      </c>
      <c r="O58" s="978">
        <v>7.6</v>
      </c>
      <c r="P58" s="978">
        <v>14.1</v>
      </c>
      <c r="Q58" s="979">
        <v>0.33</v>
      </c>
      <c r="R58" s="972"/>
      <c r="S58" s="972"/>
      <c r="T58" s="972"/>
    </row>
    <row r="59" spans="1:20" ht="21.75" thickBot="1" x14ac:dyDescent="0.4">
      <c r="A59" s="92"/>
      <c r="B59" s="538"/>
      <c r="C59" s="562"/>
      <c r="D59" s="562" t="s">
        <v>12</v>
      </c>
      <c r="E59" s="455">
        <f>E53+E54+E55+E56+E57+E58</f>
        <v>710</v>
      </c>
      <c r="F59" s="454">
        <f>F58+F57+F56+F55+F54+F53+F52</f>
        <v>21.216000000000001</v>
      </c>
      <c r="G59" s="816">
        <f>G58+G57+G56+G55+G54+G53+G52</f>
        <v>33.565999999999995</v>
      </c>
      <c r="H59" s="817">
        <f>H58+H57+H56+H55+H54+H53+H52</f>
        <v>109.4</v>
      </c>
      <c r="I59" s="455">
        <f>I58+I57+I56+I55+I54+I53+I52</f>
        <v>630.03</v>
      </c>
      <c r="J59" s="1020">
        <v>0.35</v>
      </c>
      <c r="K59" s="655">
        <f>K58+K57+K56+K55+K54+K53+K52</f>
        <v>21.130000000000003</v>
      </c>
      <c r="L59" s="453">
        <f>L53+L54+L55+L56+L57</f>
        <v>0.20570000000000002</v>
      </c>
      <c r="M59" s="454">
        <f t="shared" ref="M59" si="11">SUM(M54:M58)</f>
        <v>103</v>
      </c>
      <c r="N59" s="453">
        <f>N53+N54+N55+N56+N57+N58</f>
        <v>264.36</v>
      </c>
      <c r="O59" s="453">
        <f>O53+O54+O55+O56+O58</f>
        <v>106.93</v>
      </c>
      <c r="P59" s="453">
        <f>P53+P54+P55+P56+P57+P58</f>
        <v>254.21</v>
      </c>
      <c r="Q59" s="455">
        <f>Q53+Q54+Q55+Q56+Q57+Q58</f>
        <v>5.09</v>
      </c>
    </row>
    <row r="60" spans="1:20" ht="21.75" thickBot="1" x14ac:dyDescent="0.4">
      <c r="A60" s="982"/>
      <c r="B60" s="1237" t="s">
        <v>1</v>
      </c>
      <c r="C60" s="538"/>
      <c r="D60" s="562"/>
      <c r="E60" s="983"/>
      <c r="F60" s="984"/>
      <c r="G60" s="985"/>
      <c r="H60" s="986"/>
      <c r="I60" s="983"/>
      <c r="J60" s="855"/>
      <c r="K60" s="983"/>
      <c r="L60" s="985"/>
      <c r="M60" s="1280"/>
      <c r="N60" s="1149"/>
      <c r="O60" s="985"/>
      <c r="P60" s="985"/>
      <c r="Q60" s="1280"/>
      <c r="R60" s="161"/>
      <c r="S60" s="161"/>
      <c r="T60" s="161"/>
    </row>
    <row r="61" spans="1:20" s="1005" customFormat="1" ht="21" x14ac:dyDescent="0.35">
      <c r="A61" s="992"/>
      <c r="B61" s="82" t="s">
        <v>161</v>
      </c>
      <c r="C61" s="71"/>
      <c r="D61" s="63"/>
      <c r="E61" s="993">
        <v>150</v>
      </c>
      <c r="F61" s="994">
        <v>4.3499999999999996</v>
      </c>
      <c r="G61" s="995">
        <v>3.75</v>
      </c>
      <c r="H61" s="996">
        <v>6.3</v>
      </c>
      <c r="I61" s="993">
        <v>85</v>
      </c>
      <c r="J61" s="532"/>
      <c r="K61" s="993">
        <v>0.45</v>
      </c>
      <c r="L61" s="1006">
        <v>0.06</v>
      </c>
      <c r="M61" s="1007">
        <v>30</v>
      </c>
      <c r="N61" s="1006">
        <v>180</v>
      </c>
      <c r="O61" s="1008">
        <v>21</v>
      </c>
      <c r="P61" s="1008">
        <v>135</v>
      </c>
      <c r="Q61" s="962">
        <v>0.15</v>
      </c>
      <c r="R61" s="1009"/>
      <c r="S61" s="1009"/>
      <c r="T61" s="1009"/>
    </row>
    <row r="62" spans="1:20" s="1010" customFormat="1" ht="21.75" thickBot="1" x14ac:dyDescent="0.4">
      <c r="A62" s="997"/>
      <c r="B62" s="82" t="s">
        <v>54</v>
      </c>
      <c r="C62" s="71"/>
      <c r="D62" s="63"/>
      <c r="E62" s="1000">
        <v>100</v>
      </c>
      <c r="F62" s="1001">
        <v>6.46</v>
      </c>
      <c r="G62" s="1002">
        <v>8.1999999999999993</v>
      </c>
      <c r="H62" s="1003">
        <v>34.39</v>
      </c>
      <c r="I62" s="1000">
        <v>185</v>
      </c>
      <c r="J62" s="1004"/>
      <c r="K62" s="1000">
        <v>0.02</v>
      </c>
      <c r="L62" s="492">
        <v>0.06</v>
      </c>
      <c r="M62" s="493">
        <v>35.5</v>
      </c>
      <c r="N62" s="491">
        <v>10.16</v>
      </c>
      <c r="O62" s="492">
        <v>1.9</v>
      </c>
      <c r="P62" s="492">
        <v>12.35</v>
      </c>
      <c r="Q62" s="493">
        <v>0.91</v>
      </c>
      <c r="R62" s="1011"/>
      <c r="S62" s="1011"/>
      <c r="T62" s="1011"/>
    </row>
    <row r="63" spans="1:20" ht="21.75" thickBot="1" x14ac:dyDescent="0.4">
      <c r="A63" s="92"/>
      <c r="B63" s="11"/>
      <c r="C63" s="156"/>
      <c r="D63" s="570" t="s">
        <v>12</v>
      </c>
      <c r="E63" s="987">
        <f>E62+E61</f>
        <v>250</v>
      </c>
      <c r="F63" s="988">
        <f>F62+F61+F60</f>
        <v>10.809999999999999</v>
      </c>
      <c r="G63" s="988">
        <f>G62+G61+G60</f>
        <v>11.95</v>
      </c>
      <c r="H63" s="989">
        <f>H62+H61+H60</f>
        <v>40.69</v>
      </c>
      <c r="I63" s="987">
        <f>I62+I61+I60</f>
        <v>270</v>
      </c>
      <c r="J63" s="990">
        <v>0.15</v>
      </c>
      <c r="K63" s="991">
        <f>K62+K61+K60</f>
        <v>0.47000000000000003</v>
      </c>
      <c r="L63" s="657">
        <f t="shared" ref="L63:Q63" si="12">SUM(L61:L62)</f>
        <v>0.12</v>
      </c>
      <c r="M63" s="658">
        <f t="shared" si="12"/>
        <v>65.5</v>
      </c>
      <c r="N63" s="657">
        <f t="shared" si="12"/>
        <v>190.16</v>
      </c>
      <c r="O63" s="657">
        <f t="shared" si="12"/>
        <v>22.9</v>
      </c>
      <c r="P63" s="657">
        <f t="shared" si="12"/>
        <v>147.35</v>
      </c>
      <c r="Q63" s="659">
        <f t="shared" si="12"/>
        <v>1.06</v>
      </c>
      <c r="R63" s="162"/>
      <c r="S63" s="162"/>
      <c r="T63" s="162"/>
    </row>
    <row r="64" spans="1:20" ht="19.5" thickBot="1" x14ac:dyDescent="0.35">
      <c r="A64" s="155"/>
      <c r="B64" s="1237" t="s">
        <v>26</v>
      </c>
      <c r="C64" s="538"/>
      <c r="D64" s="562"/>
      <c r="E64" s="818"/>
      <c r="F64" s="828"/>
      <c r="G64" s="828"/>
      <c r="H64" s="828"/>
      <c r="I64" s="818"/>
      <c r="J64" s="826"/>
      <c r="K64" s="818"/>
      <c r="L64" s="272"/>
      <c r="M64" s="273"/>
      <c r="N64" s="274"/>
      <c r="O64" s="272"/>
      <c r="P64" s="272"/>
      <c r="Q64" s="273"/>
    </row>
    <row r="65" spans="1:20" ht="21" x14ac:dyDescent="0.35">
      <c r="A65" s="121"/>
      <c r="B65" s="82" t="s">
        <v>162</v>
      </c>
      <c r="C65" s="71"/>
      <c r="D65" s="63"/>
      <c r="E65" s="656">
        <v>60</v>
      </c>
      <c r="F65" s="661">
        <v>8.02</v>
      </c>
      <c r="G65" s="72">
        <v>2.82</v>
      </c>
      <c r="H65" s="662">
        <v>5.99</v>
      </c>
      <c r="I65" s="656">
        <v>81</v>
      </c>
      <c r="J65" s="638"/>
      <c r="K65" s="841">
        <v>0.26</v>
      </c>
      <c r="L65" s="264">
        <v>5.9299999999999999E-2</v>
      </c>
      <c r="M65" s="807">
        <v>52</v>
      </c>
      <c r="N65" s="264">
        <v>91.2</v>
      </c>
      <c r="O65" s="252">
        <v>22.6</v>
      </c>
      <c r="P65" s="252">
        <v>126.9</v>
      </c>
      <c r="Q65" s="263">
        <v>0.46</v>
      </c>
    </row>
    <row r="66" spans="1:20" ht="21" x14ac:dyDescent="0.35">
      <c r="A66" s="121"/>
      <c r="B66" s="82" t="s">
        <v>163</v>
      </c>
      <c r="C66" s="71"/>
      <c r="D66" s="63"/>
      <c r="E66" s="656">
        <v>110</v>
      </c>
      <c r="F66" s="661">
        <v>2.4</v>
      </c>
      <c r="G66" s="72">
        <v>3.96</v>
      </c>
      <c r="H66" s="662">
        <v>16.8</v>
      </c>
      <c r="I66" s="656">
        <v>109</v>
      </c>
      <c r="J66" s="638"/>
      <c r="K66" s="841">
        <v>14.7</v>
      </c>
      <c r="L66" s="264">
        <v>0.12</v>
      </c>
      <c r="M66" s="807">
        <v>57.003999999999998</v>
      </c>
      <c r="N66" s="264">
        <v>84.2</v>
      </c>
      <c r="O66" s="252">
        <v>12.1</v>
      </c>
      <c r="P66" s="252">
        <v>44.29</v>
      </c>
      <c r="Q66" s="263">
        <v>0.72</v>
      </c>
    </row>
    <row r="67" spans="1:20" s="59" customFormat="1" ht="21" x14ac:dyDescent="0.35">
      <c r="A67" s="121"/>
      <c r="B67" s="69" t="s">
        <v>164</v>
      </c>
      <c r="C67" s="71"/>
      <c r="D67" s="63"/>
      <c r="E67" s="656">
        <v>150</v>
      </c>
      <c r="F67" s="661">
        <v>0.08</v>
      </c>
      <c r="G67" s="72">
        <v>0.04</v>
      </c>
      <c r="H67" s="662">
        <v>6.83</v>
      </c>
      <c r="I67" s="656">
        <v>28</v>
      </c>
      <c r="J67" s="638"/>
      <c r="K67" s="841">
        <v>0.16</v>
      </c>
      <c r="L67" s="264"/>
      <c r="M67" s="807"/>
      <c r="N67" s="264">
        <v>8.9</v>
      </c>
      <c r="O67" s="252">
        <v>1.4</v>
      </c>
      <c r="P67" s="252">
        <v>4.43</v>
      </c>
      <c r="Q67" s="263">
        <v>0.31</v>
      </c>
      <c r="R67" s="159"/>
      <c r="S67" s="159"/>
      <c r="T67" s="159"/>
    </row>
    <row r="68" spans="1:20" ht="21" x14ac:dyDescent="0.35">
      <c r="A68" s="121"/>
      <c r="B68" s="69" t="s">
        <v>165</v>
      </c>
      <c r="C68" s="71"/>
      <c r="D68" s="73"/>
      <c r="E68" s="634">
        <v>100</v>
      </c>
      <c r="F68" s="635">
        <v>2.1</v>
      </c>
      <c r="G68" s="636">
        <v>0.5</v>
      </c>
      <c r="H68" s="637">
        <v>21</v>
      </c>
      <c r="I68" s="634">
        <v>161</v>
      </c>
      <c r="J68" s="638"/>
      <c r="K68" s="841">
        <v>7.42</v>
      </c>
      <c r="L68" s="980">
        <v>0.04</v>
      </c>
      <c r="M68" s="1270"/>
      <c r="N68" s="980">
        <v>8</v>
      </c>
      <c r="O68" s="978">
        <v>4.5999999999999996</v>
      </c>
      <c r="P68" s="978">
        <v>14</v>
      </c>
      <c r="Q68" s="979">
        <v>0.6</v>
      </c>
    </row>
    <row r="69" spans="1:20" s="62" customFormat="1" ht="21.75" thickBot="1" x14ac:dyDescent="0.4">
      <c r="A69" s="115"/>
      <c r="B69" s="587" t="s">
        <v>31</v>
      </c>
      <c r="C69" s="589"/>
      <c r="D69" s="73"/>
      <c r="E69" s="634">
        <v>30</v>
      </c>
      <c r="F69" s="635">
        <v>2.37</v>
      </c>
      <c r="G69" s="636">
        <v>0.3</v>
      </c>
      <c r="H69" s="637">
        <v>14.49</v>
      </c>
      <c r="I69" s="634">
        <v>71</v>
      </c>
      <c r="J69" s="638"/>
      <c r="K69" s="848"/>
      <c r="L69" s="978"/>
      <c r="M69" s="979"/>
      <c r="N69" s="980">
        <v>6.9</v>
      </c>
      <c r="O69" s="978">
        <v>9.9</v>
      </c>
      <c r="P69" s="978">
        <v>14.1</v>
      </c>
      <c r="Q69" s="979">
        <v>0.33</v>
      </c>
      <c r="R69" s="972"/>
      <c r="S69" s="972"/>
      <c r="T69" s="972"/>
    </row>
    <row r="70" spans="1:20" ht="21.75" thickBot="1" x14ac:dyDescent="0.4">
      <c r="A70" s="24"/>
      <c r="B70" s="53"/>
      <c r="C70" s="251"/>
      <c r="D70" s="53" t="s">
        <v>12</v>
      </c>
      <c r="E70" s="1281">
        <f>E69+E68+E67+E66+E65</f>
        <v>450</v>
      </c>
      <c r="F70" s="1282">
        <f>SUM(F65:F69)</f>
        <v>14.969999999999999</v>
      </c>
      <c r="G70" s="1282">
        <f>SUM(G65:G69)</f>
        <v>7.6199999999999992</v>
      </c>
      <c r="H70" s="1282">
        <f>SUM(H65:H69)</f>
        <v>65.11</v>
      </c>
      <c r="I70" s="1281">
        <f>SUM(I65:I69)</f>
        <v>450</v>
      </c>
      <c r="J70" s="854">
        <v>0.25</v>
      </c>
      <c r="K70" s="855">
        <f t="shared" ref="K70" si="13">SUM(K65:K69)</f>
        <v>22.54</v>
      </c>
      <c r="L70" s="453">
        <f t="shared" ref="L70:M70" si="14">SUM(L64:L69)</f>
        <v>0.21929999999999999</v>
      </c>
      <c r="M70" s="454">
        <f t="shared" si="14"/>
        <v>109.00399999999999</v>
      </c>
      <c r="N70" s="453">
        <f>N65+N66+N67+N68+N69</f>
        <v>199.20000000000002</v>
      </c>
      <c r="O70" s="453">
        <f>O65+O66+O67+O68+O69</f>
        <v>50.6</v>
      </c>
      <c r="P70" s="453">
        <f>P65+P66+P67+P68+P69</f>
        <v>203.72</v>
      </c>
      <c r="Q70" s="455">
        <f>Q65+Q66+Q67+Q68+Q69</f>
        <v>2.42</v>
      </c>
    </row>
    <row r="71" spans="1:20" ht="21.75" thickBot="1" x14ac:dyDescent="0.4">
      <c r="A71" s="115"/>
      <c r="B71" s="53"/>
      <c r="C71" s="251"/>
      <c r="D71" s="257"/>
      <c r="E71" s="822"/>
      <c r="F71" s="823"/>
      <c r="G71" s="823"/>
      <c r="H71" s="823"/>
      <c r="I71" s="822"/>
      <c r="J71" s="825"/>
      <c r="K71" s="829"/>
      <c r="L71" s="655"/>
      <c r="M71" s="655"/>
      <c r="N71" s="655"/>
      <c r="O71" s="655"/>
      <c r="P71" s="655"/>
      <c r="Q71" s="455"/>
    </row>
    <row r="72" spans="1:20" ht="21.75" thickBot="1" x14ac:dyDescent="0.4">
      <c r="B72" s="93"/>
      <c r="C72" s="150"/>
      <c r="D72" s="147" t="s">
        <v>20</v>
      </c>
      <c r="E72" s="1281">
        <f>E70+E63+E59+E51+E48</f>
        <v>1810</v>
      </c>
      <c r="F72" s="1283">
        <f>F70+F63+F59+F51+F48</f>
        <v>53.995999999999995</v>
      </c>
      <c r="G72" s="1283">
        <f>G70+G63+G59+G51+G48</f>
        <v>59.995999999999995</v>
      </c>
      <c r="H72" s="1283">
        <f>H48+H51+H59+H63+H70</f>
        <v>261</v>
      </c>
      <c r="I72" s="1284">
        <f>I48+I51+I59+I63+I70</f>
        <v>1800.03</v>
      </c>
      <c r="J72" s="854">
        <f>J48+J51+J59+J63+J70</f>
        <v>1</v>
      </c>
      <c r="K72" s="1284">
        <f>K70+K63+K59+K51+K48</f>
        <v>49.996000000000002</v>
      </c>
      <c r="L72" s="1285">
        <f t="shared" ref="L72:Q72" si="15">L48+L51+L59+L63+L70</f>
        <v>0.89999999999999991</v>
      </c>
      <c r="M72" s="1286">
        <f>M48+M51+M59+M63+M70</f>
        <v>500.00400000000002</v>
      </c>
      <c r="N72" s="1286">
        <f t="shared" si="15"/>
        <v>900</v>
      </c>
      <c r="O72" s="1286">
        <f t="shared" si="15"/>
        <v>199.995</v>
      </c>
      <c r="P72" s="1286">
        <f t="shared" si="15"/>
        <v>800</v>
      </c>
      <c r="Q72" s="1287">
        <f t="shared" si="15"/>
        <v>10.56</v>
      </c>
    </row>
    <row r="73" spans="1:20" ht="21.75" thickBot="1" x14ac:dyDescent="0.4">
      <c r="A73" s="12"/>
      <c r="B73" s="1128"/>
      <c r="C73" s="1129"/>
      <c r="D73" s="1129"/>
      <c r="E73" s="828"/>
      <c r="F73" s="256"/>
      <c r="G73" s="256"/>
      <c r="H73" s="256"/>
      <c r="I73" s="256"/>
      <c r="J73" s="1131"/>
      <c r="K73" s="256"/>
      <c r="L73" s="256"/>
      <c r="M73" s="256"/>
      <c r="N73" s="256"/>
      <c r="O73" s="256"/>
      <c r="P73" s="256"/>
      <c r="Q73" s="677"/>
      <c r="R73" s="378"/>
      <c r="S73" s="161"/>
      <c r="T73" s="161"/>
    </row>
    <row r="74" spans="1:20" s="159" customFormat="1" ht="19.5" thickBot="1" x14ac:dyDescent="0.35">
      <c r="A74" s="319"/>
      <c r="B74" s="1288"/>
      <c r="C74" s="1289"/>
      <c r="D74" s="1289"/>
      <c r="E74" s="1290"/>
      <c r="F74" s="1291"/>
      <c r="G74" s="1291"/>
      <c r="H74" s="1291"/>
      <c r="I74" s="1291"/>
      <c r="J74" s="1291"/>
      <c r="K74" s="1291"/>
      <c r="L74" s="1291"/>
      <c r="M74" s="1291"/>
      <c r="N74" s="1291"/>
      <c r="O74" s="1291"/>
      <c r="P74" s="1291"/>
      <c r="Q74" s="1292"/>
    </row>
    <row r="75" spans="1:20" s="159" customFormat="1" x14ac:dyDescent="0.3">
      <c r="A75" s="319"/>
      <c r="B75" s="320"/>
      <c r="C75" s="320"/>
      <c r="D75" s="320"/>
      <c r="E75" s="166"/>
      <c r="F75" s="827"/>
      <c r="G75" s="827"/>
      <c r="H75" s="827"/>
      <c r="I75" s="827"/>
      <c r="J75" s="827"/>
      <c r="K75" s="827"/>
      <c r="L75" s="827"/>
      <c r="M75" s="827"/>
      <c r="N75" s="827"/>
      <c r="O75" s="827"/>
      <c r="P75" s="827"/>
      <c r="Q75" s="827"/>
    </row>
    <row r="76" spans="1:20" s="159" customFormat="1" x14ac:dyDescent="0.3">
      <c r="A76" s="319"/>
      <c r="B76" s="320"/>
      <c r="C76" s="320"/>
      <c r="D76" s="320"/>
      <c r="E76" s="166"/>
      <c r="F76" s="827"/>
      <c r="G76" s="827"/>
      <c r="H76" s="827"/>
      <c r="I76" s="827"/>
      <c r="J76" s="827"/>
      <c r="K76" s="827"/>
      <c r="L76" s="827"/>
      <c r="M76" s="827"/>
      <c r="N76" s="827"/>
      <c r="O76" s="827"/>
      <c r="P76" s="827"/>
      <c r="Q76" s="827"/>
    </row>
    <row r="77" spans="1:20" s="159" customFormat="1" x14ac:dyDescent="0.3">
      <c r="A77" s="319"/>
      <c r="B77" s="320"/>
      <c r="C77" s="320"/>
      <c r="D77" s="320"/>
      <c r="E77" s="166"/>
      <c r="F77" s="827"/>
      <c r="G77" s="827"/>
      <c r="H77" s="827"/>
      <c r="I77" s="827"/>
      <c r="J77" s="827"/>
      <c r="K77" s="827"/>
      <c r="L77" s="827"/>
      <c r="M77" s="827"/>
      <c r="N77" s="827"/>
      <c r="O77" s="827"/>
      <c r="P77" s="827"/>
      <c r="Q77" s="827"/>
    </row>
    <row r="78" spans="1:20" s="159" customFormat="1" x14ac:dyDescent="0.3">
      <c r="A78" s="319"/>
      <c r="B78" s="320"/>
      <c r="C78" s="320"/>
      <c r="D78" s="320"/>
      <c r="E78" s="166"/>
      <c r="F78" s="827"/>
      <c r="G78" s="827"/>
      <c r="H78" s="827"/>
      <c r="I78" s="827"/>
      <c r="J78" s="827"/>
      <c r="K78" s="827"/>
      <c r="L78" s="827"/>
      <c r="M78" s="827"/>
      <c r="N78" s="827"/>
      <c r="O78" s="827"/>
      <c r="P78" s="827"/>
      <c r="Q78" s="827"/>
    </row>
    <row r="79" spans="1:20" s="159" customFormat="1" x14ac:dyDescent="0.3">
      <c r="A79" s="319"/>
      <c r="B79" s="320"/>
      <c r="C79" s="320"/>
      <c r="D79" s="320"/>
      <c r="E79" s="166"/>
      <c r="F79" s="827"/>
      <c r="G79" s="827"/>
      <c r="H79" s="827"/>
      <c r="I79" s="827"/>
      <c r="J79" s="827"/>
      <c r="K79" s="827"/>
      <c r="L79" s="827"/>
      <c r="M79" s="827"/>
      <c r="N79" s="827"/>
      <c r="O79" s="827"/>
      <c r="P79" s="827"/>
      <c r="Q79" s="827"/>
    </row>
    <row r="80" spans="1:20" s="159" customFormat="1" x14ac:dyDescent="0.3">
      <c r="A80" s="319"/>
      <c r="B80" s="320"/>
      <c r="C80" s="320"/>
      <c r="D80" s="320"/>
      <c r="E80" s="166"/>
      <c r="F80" s="827"/>
      <c r="G80" s="827"/>
      <c r="H80" s="827"/>
      <c r="I80" s="827"/>
      <c r="J80" s="827"/>
      <c r="K80" s="827"/>
      <c r="L80" s="827"/>
      <c r="M80" s="827"/>
      <c r="N80" s="827"/>
      <c r="O80" s="827"/>
      <c r="P80" s="827"/>
      <c r="Q80" s="827"/>
    </row>
    <row r="81" spans="1:17" s="159" customFormat="1" x14ac:dyDescent="0.3">
      <c r="A81" s="319"/>
      <c r="B81" s="320"/>
      <c r="C81" s="320"/>
      <c r="D81" s="320"/>
      <c r="E81" s="166"/>
      <c r="F81" s="827"/>
      <c r="G81" s="827"/>
      <c r="H81" s="827"/>
      <c r="I81" s="827"/>
      <c r="J81" s="827"/>
      <c r="K81" s="827"/>
      <c r="L81" s="827"/>
      <c r="M81" s="827"/>
      <c r="N81" s="827"/>
      <c r="O81" s="827"/>
      <c r="P81" s="827"/>
      <c r="Q81" s="827"/>
    </row>
    <row r="82" spans="1:17" s="159" customFormat="1" x14ac:dyDescent="0.3">
      <c r="A82" s="319"/>
      <c r="B82" s="320"/>
      <c r="C82" s="320"/>
      <c r="D82" s="320"/>
      <c r="E82" s="166"/>
      <c r="F82" s="827"/>
      <c r="G82" s="827"/>
      <c r="H82" s="827"/>
      <c r="I82" s="827"/>
      <c r="J82" s="827"/>
      <c r="K82" s="827"/>
      <c r="L82" s="827"/>
      <c r="M82" s="827"/>
      <c r="N82" s="827"/>
      <c r="O82" s="827"/>
      <c r="P82" s="827"/>
      <c r="Q82" s="827"/>
    </row>
    <row r="83" spans="1:17" s="159" customFormat="1" x14ac:dyDescent="0.3">
      <c r="A83" s="319"/>
      <c r="B83" s="320"/>
      <c r="C83" s="320"/>
      <c r="D83" s="320"/>
      <c r="E83" s="166"/>
      <c r="F83" s="827"/>
      <c r="G83" s="827"/>
      <c r="H83" s="827"/>
      <c r="I83" s="827"/>
      <c r="J83" s="827"/>
      <c r="K83" s="827"/>
      <c r="L83" s="827"/>
      <c r="M83" s="827"/>
      <c r="N83" s="827"/>
      <c r="O83" s="827"/>
      <c r="P83" s="827"/>
      <c r="Q83" s="827"/>
    </row>
    <row r="84" spans="1:17" s="159" customFormat="1" x14ac:dyDescent="0.3">
      <c r="A84" s="319"/>
      <c r="B84" s="320"/>
      <c r="C84" s="320"/>
      <c r="D84" s="320"/>
      <c r="E84" s="166"/>
      <c r="F84" s="827"/>
      <c r="G84" s="827"/>
      <c r="H84" s="827"/>
      <c r="I84" s="827"/>
      <c r="J84" s="827"/>
      <c r="K84" s="827"/>
      <c r="L84" s="827"/>
      <c r="M84" s="827"/>
      <c r="N84" s="827"/>
      <c r="O84" s="827"/>
      <c r="P84" s="827"/>
      <c r="Q84" s="827"/>
    </row>
    <row r="85" spans="1:17" s="159" customFormat="1" x14ac:dyDescent="0.3">
      <c r="A85" s="319"/>
      <c r="B85" s="320"/>
      <c r="C85" s="320"/>
      <c r="D85" s="320"/>
      <c r="E85" s="166"/>
      <c r="F85" s="827"/>
      <c r="G85" s="827"/>
      <c r="H85" s="827"/>
      <c r="I85" s="827"/>
      <c r="J85" s="827"/>
      <c r="K85" s="827"/>
      <c r="L85" s="827"/>
      <c r="M85" s="827"/>
      <c r="N85" s="827"/>
      <c r="O85" s="827"/>
      <c r="P85" s="827"/>
      <c r="Q85" s="827"/>
    </row>
    <row r="86" spans="1:17" s="159" customFormat="1" x14ac:dyDescent="0.3">
      <c r="A86" s="319"/>
      <c r="B86" s="320"/>
      <c r="C86" s="320"/>
      <c r="D86" s="320"/>
      <c r="E86" s="166"/>
      <c r="F86" s="827"/>
      <c r="G86" s="827"/>
      <c r="H86" s="827"/>
      <c r="I86" s="827"/>
      <c r="J86" s="827"/>
      <c r="K86" s="827"/>
      <c r="L86" s="827"/>
      <c r="M86" s="827"/>
      <c r="N86" s="827"/>
      <c r="O86" s="827"/>
      <c r="P86" s="827"/>
      <c r="Q86" s="827"/>
    </row>
    <row r="87" spans="1:17" s="159" customFormat="1" x14ac:dyDescent="0.3">
      <c r="A87" s="321"/>
      <c r="B87" s="70"/>
      <c r="C87" s="70"/>
      <c r="D87" s="70"/>
      <c r="E87" s="72"/>
      <c r="F87" s="72"/>
      <c r="G87" s="72"/>
      <c r="H87" s="72"/>
      <c r="I87" s="72"/>
      <c r="J87" s="322"/>
      <c r="K87" s="72"/>
      <c r="L87" s="827"/>
      <c r="M87" s="827"/>
      <c r="N87" s="827"/>
      <c r="O87" s="827"/>
      <c r="P87" s="827"/>
      <c r="Q87" s="827"/>
    </row>
    <row r="88" spans="1:17" s="159" customFormat="1" x14ac:dyDescent="0.3">
      <c r="A88" s="321"/>
      <c r="B88" s="70"/>
      <c r="C88" s="70"/>
      <c r="D88" s="70"/>
      <c r="E88" s="72"/>
      <c r="F88" s="72"/>
      <c r="G88" s="72"/>
      <c r="H88" s="72"/>
      <c r="I88" s="72"/>
      <c r="J88" s="322"/>
      <c r="K88" s="72"/>
      <c r="L88" s="827"/>
      <c r="M88" s="827"/>
      <c r="N88" s="827"/>
      <c r="O88" s="827"/>
      <c r="P88" s="827"/>
      <c r="Q88" s="827"/>
    </row>
    <row r="89" spans="1:17" s="159" customFormat="1" x14ac:dyDescent="0.3">
      <c r="A89" s="319"/>
      <c r="B89" s="320"/>
      <c r="C89" s="320"/>
      <c r="D89" s="320"/>
      <c r="E89" s="166"/>
      <c r="F89" s="827"/>
      <c r="G89" s="827"/>
      <c r="H89" s="827"/>
      <c r="I89" s="827"/>
      <c r="J89" s="827"/>
      <c r="K89" s="827"/>
      <c r="L89" s="827"/>
      <c r="M89" s="827"/>
      <c r="N89" s="827"/>
      <c r="O89" s="827"/>
      <c r="P89" s="827"/>
      <c r="Q89" s="827"/>
    </row>
    <row r="90" spans="1:17" s="159" customFormat="1" x14ac:dyDescent="0.3">
      <c r="A90" s="70"/>
      <c r="B90" s="70"/>
      <c r="C90" s="70"/>
      <c r="D90" s="70"/>
      <c r="E90" s="72"/>
      <c r="F90" s="323"/>
      <c r="G90" s="323"/>
      <c r="H90" s="323"/>
      <c r="I90" s="323"/>
      <c r="J90" s="323"/>
      <c r="K90" s="323"/>
      <c r="L90" s="827"/>
      <c r="M90" s="827"/>
      <c r="N90" s="827"/>
      <c r="O90" s="827"/>
      <c r="P90" s="827"/>
      <c r="Q90" s="827"/>
    </row>
    <row r="91" spans="1:17" s="159" customFormat="1" x14ac:dyDescent="0.3">
      <c r="A91" s="321"/>
      <c r="B91" s="70"/>
      <c r="C91" s="70"/>
      <c r="D91" s="70"/>
      <c r="E91" s="72"/>
      <c r="F91" s="72"/>
      <c r="G91" s="72"/>
      <c r="H91" s="72"/>
      <c r="I91" s="72"/>
      <c r="J91" s="323"/>
      <c r="K91" s="72"/>
      <c r="L91" s="827"/>
      <c r="M91" s="827"/>
      <c r="N91" s="827"/>
      <c r="O91" s="827"/>
      <c r="P91" s="827"/>
      <c r="Q91" s="827"/>
    </row>
    <row r="92" spans="1:17" s="159" customFormat="1" x14ac:dyDescent="0.3">
      <c r="A92" s="321"/>
      <c r="B92" s="70"/>
      <c r="C92" s="70"/>
      <c r="D92" s="70"/>
      <c r="E92" s="324"/>
      <c r="F92" s="72"/>
      <c r="G92" s="72"/>
      <c r="H92" s="72"/>
      <c r="I92" s="72"/>
      <c r="J92" s="323"/>
      <c r="K92" s="72"/>
      <c r="L92" s="827"/>
      <c r="M92" s="827"/>
      <c r="N92" s="827"/>
      <c r="O92" s="827"/>
      <c r="P92" s="827"/>
      <c r="Q92" s="827"/>
    </row>
    <row r="93" spans="1:17" s="159" customFormat="1" x14ac:dyDescent="0.3">
      <c r="A93" s="321"/>
      <c r="B93" s="70"/>
      <c r="C93" s="70"/>
      <c r="D93" s="70"/>
      <c r="E93" s="325"/>
      <c r="F93" s="72"/>
      <c r="G93" s="72"/>
      <c r="H93" s="72"/>
      <c r="I93" s="72"/>
      <c r="J93" s="323"/>
      <c r="K93" s="72"/>
      <c r="L93" s="827"/>
      <c r="M93" s="827"/>
      <c r="N93" s="827"/>
      <c r="O93" s="827"/>
      <c r="P93" s="827"/>
      <c r="Q93" s="827"/>
    </row>
    <row r="94" spans="1:17" s="159" customFormat="1" x14ac:dyDescent="0.3">
      <c r="A94" s="321"/>
      <c r="B94" s="70"/>
      <c r="C94" s="70"/>
      <c r="D94" s="70"/>
      <c r="E94" s="72"/>
      <c r="F94" s="72"/>
      <c r="G94" s="72"/>
      <c r="H94" s="72"/>
      <c r="I94" s="72"/>
      <c r="J94" s="323"/>
      <c r="K94" s="72"/>
      <c r="L94" s="827"/>
      <c r="M94" s="827"/>
      <c r="N94" s="827"/>
      <c r="O94" s="827"/>
      <c r="P94" s="827"/>
      <c r="Q94" s="827"/>
    </row>
    <row r="95" spans="1:17" s="159" customFormat="1" ht="21" x14ac:dyDescent="0.35">
      <c r="A95" s="321"/>
      <c r="B95" s="70"/>
      <c r="C95" s="70"/>
      <c r="D95" s="101"/>
      <c r="E95" s="322"/>
      <c r="F95" s="322"/>
      <c r="G95" s="322"/>
      <c r="H95" s="322"/>
      <c r="I95" s="322"/>
      <c r="J95" s="797"/>
      <c r="K95" s="322"/>
      <c r="L95" s="827"/>
      <c r="M95" s="827"/>
      <c r="N95" s="827"/>
      <c r="O95" s="827"/>
      <c r="P95" s="827"/>
      <c r="Q95" s="827"/>
    </row>
    <row r="96" spans="1:17" s="159" customFormat="1" x14ac:dyDescent="0.3">
      <c r="A96" s="319"/>
      <c r="B96" s="320"/>
      <c r="C96" s="320"/>
      <c r="D96" s="320"/>
      <c r="E96" s="166"/>
      <c r="F96" s="827"/>
      <c r="G96" s="827"/>
      <c r="H96" s="827"/>
      <c r="I96" s="827"/>
      <c r="J96" s="827"/>
      <c r="K96" s="827"/>
      <c r="L96" s="827"/>
      <c r="M96" s="827"/>
      <c r="N96" s="827"/>
      <c r="O96" s="827"/>
      <c r="P96" s="827"/>
      <c r="Q96" s="827"/>
    </row>
    <row r="97" spans="1:17" s="159" customFormat="1" x14ac:dyDescent="0.3">
      <c r="A97" s="319"/>
      <c r="B97" s="320"/>
      <c r="C97" s="320"/>
      <c r="D97" s="320"/>
      <c r="E97" s="166"/>
      <c r="F97" s="827"/>
      <c r="G97" s="827"/>
      <c r="H97" s="827"/>
      <c r="I97" s="827"/>
      <c r="J97" s="827"/>
      <c r="K97" s="827"/>
      <c r="L97" s="827"/>
      <c r="M97" s="827"/>
      <c r="N97" s="827"/>
      <c r="O97" s="827"/>
      <c r="P97" s="827"/>
      <c r="Q97" s="827"/>
    </row>
    <row r="98" spans="1:17" s="159" customFormat="1" x14ac:dyDescent="0.3">
      <c r="A98" s="319"/>
      <c r="B98" s="320"/>
      <c r="C98" s="320"/>
      <c r="D98" s="320"/>
      <c r="E98" s="166"/>
      <c r="F98" s="827"/>
      <c r="G98" s="827"/>
      <c r="H98" s="827"/>
      <c r="I98" s="827"/>
      <c r="J98" s="827"/>
      <c r="K98" s="827"/>
      <c r="L98" s="827"/>
      <c r="M98" s="827"/>
      <c r="N98" s="827"/>
      <c r="O98" s="827"/>
      <c r="P98" s="827"/>
      <c r="Q98" s="827"/>
    </row>
    <row r="99" spans="1:17" s="159" customFormat="1" x14ac:dyDescent="0.3">
      <c r="A99" s="319"/>
      <c r="B99" s="320"/>
      <c r="C99" s="320"/>
      <c r="D99" s="320"/>
      <c r="E99" s="166"/>
      <c r="F99" s="827"/>
      <c r="G99" s="827"/>
      <c r="H99" s="827"/>
      <c r="I99" s="827"/>
      <c r="J99" s="827"/>
      <c r="K99" s="827"/>
      <c r="L99" s="827"/>
      <c r="M99" s="827"/>
      <c r="N99" s="827"/>
      <c r="O99" s="827"/>
      <c r="P99" s="827"/>
      <c r="Q99" s="827"/>
    </row>
    <row r="100" spans="1:17" s="159" customFormat="1" x14ac:dyDescent="0.3">
      <c r="A100" s="319"/>
      <c r="B100" s="320"/>
      <c r="C100" s="320"/>
      <c r="D100" s="320"/>
      <c r="E100" s="166"/>
      <c r="F100" s="827"/>
      <c r="G100" s="827"/>
      <c r="H100" s="827"/>
      <c r="I100" s="827"/>
      <c r="J100" s="827"/>
      <c r="K100" s="827"/>
      <c r="L100" s="827"/>
      <c r="M100" s="827"/>
      <c r="N100" s="827"/>
      <c r="O100" s="827"/>
      <c r="P100" s="827"/>
      <c r="Q100" s="827"/>
    </row>
    <row r="101" spans="1:17" s="159" customFormat="1" x14ac:dyDescent="0.3">
      <c r="A101" s="319"/>
      <c r="B101" s="320"/>
      <c r="C101" s="320"/>
      <c r="D101" s="320"/>
      <c r="E101" s="166"/>
      <c r="F101" s="827"/>
      <c r="G101" s="827"/>
      <c r="H101" s="827"/>
      <c r="I101" s="827"/>
      <c r="J101" s="827"/>
      <c r="K101" s="827"/>
      <c r="L101" s="827"/>
      <c r="M101" s="827"/>
      <c r="N101" s="827"/>
      <c r="O101" s="827"/>
      <c r="P101" s="827"/>
      <c r="Q101" s="827"/>
    </row>
    <row r="102" spans="1:17" s="159" customFormat="1" x14ac:dyDescent="0.3">
      <c r="A102" s="319"/>
      <c r="B102" s="320"/>
      <c r="C102" s="320"/>
      <c r="D102" s="320"/>
      <c r="E102" s="166"/>
      <c r="F102" s="827"/>
      <c r="G102" s="827"/>
      <c r="H102" s="827"/>
      <c r="I102" s="827"/>
      <c r="J102" s="827"/>
      <c r="K102" s="827"/>
      <c r="L102" s="827"/>
      <c r="M102" s="827"/>
      <c r="N102" s="827"/>
      <c r="O102" s="827"/>
      <c r="P102" s="827"/>
      <c r="Q102" s="827"/>
    </row>
    <row r="103" spans="1:17" s="159" customFormat="1" x14ac:dyDescent="0.3">
      <c r="A103" s="319"/>
      <c r="B103" s="320"/>
      <c r="C103" s="320"/>
      <c r="D103" s="320"/>
      <c r="E103" s="166"/>
      <c r="F103" s="827"/>
      <c r="G103" s="827"/>
      <c r="H103" s="827"/>
      <c r="I103" s="827"/>
      <c r="J103" s="827"/>
      <c r="K103" s="827"/>
      <c r="L103" s="827"/>
      <c r="M103" s="827"/>
      <c r="N103" s="827"/>
      <c r="O103" s="827"/>
      <c r="P103" s="827"/>
      <c r="Q103" s="827"/>
    </row>
    <row r="104" spans="1:17" s="159" customFormat="1" x14ac:dyDescent="0.3">
      <c r="A104" s="319"/>
      <c r="B104" s="320"/>
      <c r="C104" s="320"/>
      <c r="D104" s="320"/>
      <c r="E104" s="166"/>
      <c r="F104" s="827"/>
      <c r="G104" s="827"/>
      <c r="H104" s="827"/>
      <c r="I104" s="827"/>
      <c r="J104" s="827"/>
      <c r="K104" s="827"/>
      <c r="L104" s="827"/>
      <c r="M104" s="827"/>
      <c r="N104" s="827"/>
      <c r="O104" s="827"/>
      <c r="P104" s="827"/>
      <c r="Q104" s="827"/>
    </row>
    <row r="105" spans="1:17" s="159" customFormat="1" x14ac:dyDescent="0.3">
      <c r="A105" s="319"/>
      <c r="B105" s="320"/>
      <c r="C105" s="320"/>
      <c r="D105" s="320"/>
      <c r="E105" s="166"/>
      <c r="F105" s="827"/>
      <c r="G105" s="827"/>
      <c r="H105" s="827"/>
      <c r="I105" s="827"/>
      <c r="J105" s="827"/>
      <c r="K105" s="827"/>
      <c r="L105" s="827"/>
      <c r="M105" s="827"/>
      <c r="N105" s="827"/>
      <c r="O105" s="827"/>
      <c r="P105" s="827"/>
      <c r="Q105" s="827"/>
    </row>
    <row r="106" spans="1:17" s="159" customFormat="1" x14ac:dyDescent="0.3">
      <c r="A106" s="319"/>
      <c r="B106" s="320"/>
      <c r="C106" s="320"/>
      <c r="D106" s="320"/>
      <c r="E106" s="166"/>
      <c r="F106" s="827"/>
      <c r="G106" s="827"/>
      <c r="H106" s="827"/>
      <c r="I106" s="827"/>
      <c r="J106" s="827"/>
      <c r="K106" s="827"/>
      <c r="L106" s="827"/>
      <c r="M106" s="827"/>
      <c r="N106" s="827"/>
      <c r="O106" s="827"/>
      <c r="P106" s="827"/>
      <c r="Q106" s="827"/>
    </row>
    <row r="107" spans="1:17" s="159" customFormat="1" x14ac:dyDescent="0.3">
      <c r="A107" s="319"/>
      <c r="B107" s="320"/>
      <c r="C107" s="320"/>
      <c r="D107" s="320"/>
      <c r="E107" s="166"/>
      <c r="F107" s="827"/>
      <c r="G107" s="827"/>
      <c r="H107" s="827"/>
      <c r="I107" s="827"/>
      <c r="J107" s="827"/>
      <c r="K107" s="827"/>
      <c r="L107" s="827"/>
      <c r="M107" s="827"/>
      <c r="N107" s="827"/>
      <c r="O107" s="827"/>
      <c r="P107" s="827"/>
      <c r="Q107" s="827"/>
    </row>
    <row r="108" spans="1:17" s="159" customFormat="1" x14ac:dyDescent="0.3">
      <c r="A108" s="319"/>
      <c r="B108" s="320"/>
      <c r="C108" s="320"/>
      <c r="D108" s="320"/>
      <c r="E108" s="166"/>
      <c r="F108" s="827"/>
      <c r="G108" s="827"/>
      <c r="H108" s="827"/>
      <c r="I108" s="827"/>
      <c r="J108" s="827"/>
      <c r="K108" s="827"/>
      <c r="L108" s="827"/>
      <c r="M108" s="827"/>
      <c r="N108" s="827"/>
      <c r="O108" s="827"/>
      <c r="P108" s="827"/>
      <c r="Q108" s="827"/>
    </row>
    <row r="109" spans="1:17" s="159" customFormat="1" x14ac:dyDescent="0.3">
      <c r="A109" s="319"/>
      <c r="B109" s="320"/>
      <c r="C109" s="320"/>
      <c r="D109" s="320"/>
      <c r="E109" s="166"/>
      <c r="F109" s="827"/>
      <c r="G109" s="827"/>
      <c r="H109" s="827"/>
      <c r="I109" s="827"/>
      <c r="J109" s="827"/>
      <c r="K109" s="827"/>
      <c r="L109" s="827"/>
      <c r="M109" s="827"/>
      <c r="N109" s="827"/>
      <c r="O109" s="827"/>
      <c r="P109" s="827"/>
      <c r="Q109" s="827"/>
    </row>
    <row r="110" spans="1:17" s="159" customFormat="1" x14ac:dyDescent="0.3">
      <c r="A110" s="319"/>
      <c r="B110" s="320"/>
      <c r="C110" s="320"/>
      <c r="D110" s="320"/>
      <c r="E110" s="166"/>
      <c r="F110" s="827"/>
      <c r="G110" s="827"/>
      <c r="H110" s="827"/>
      <c r="I110" s="827"/>
      <c r="J110" s="827"/>
      <c r="K110" s="827"/>
      <c r="L110" s="827"/>
      <c r="M110" s="827"/>
      <c r="N110" s="827"/>
      <c r="O110" s="827"/>
      <c r="P110" s="827"/>
      <c r="Q110" s="827"/>
    </row>
    <row r="111" spans="1:17" s="159" customFormat="1" x14ac:dyDescent="0.3">
      <c r="A111" s="319"/>
      <c r="B111" s="320"/>
      <c r="C111" s="320"/>
      <c r="D111" s="320"/>
      <c r="E111" s="166"/>
      <c r="F111" s="827"/>
      <c r="G111" s="827"/>
      <c r="H111" s="827"/>
      <c r="I111" s="827"/>
      <c r="J111" s="827"/>
      <c r="K111" s="827"/>
      <c r="L111" s="827"/>
      <c r="M111" s="827"/>
      <c r="N111" s="827"/>
      <c r="O111" s="827"/>
      <c r="P111" s="827"/>
      <c r="Q111" s="827"/>
    </row>
    <row r="112" spans="1:17" s="159" customFormat="1" x14ac:dyDescent="0.3">
      <c r="A112" s="319"/>
      <c r="B112" s="320"/>
      <c r="C112" s="320"/>
      <c r="D112" s="320"/>
      <c r="E112" s="166"/>
      <c r="F112" s="827"/>
      <c r="G112" s="827"/>
      <c r="H112" s="827"/>
      <c r="I112" s="827"/>
      <c r="J112" s="827"/>
      <c r="K112" s="827"/>
      <c r="L112" s="827"/>
      <c r="M112" s="827"/>
      <c r="N112" s="827"/>
      <c r="O112" s="827"/>
      <c r="P112" s="827"/>
      <c r="Q112" s="827"/>
    </row>
    <row r="113" spans="1:20" s="159" customFormat="1" x14ac:dyDescent="0.3">
      <c r="A113" s="319"/>
      <c r="B113" s="320"/>
      <c r="C113" s="320"/>
      <c r="D113" s="320"/>
      <c r="E113" s="166"/>
      <c r="F113" s="827"/>
      <c r="G113" s="827"/>
      <c r="H113" s="827"/>
      <c r="I113" s="827"/>
      <c r="J113" s="827"/>
      <c r="K113" s="827"/>
      <c r="L113" s="827"/>
      <c r="M113" s="827"/>
      <c r="N113" s="827"/>
      <c r="O113" s="827"/>
      <c r="P113" s="827"/>
      <c r="Q113" s="827"/>
    </row>
    <row r="114" spans="1:20" s="159" customFormat="1" x14ac:dyDescent="0.3">
      <c r="A114" s="319"/>
      <c r="B114" s="320"/>
      <c r="C114" s="320"/>
      <c r="D114" s="320"/>
      <c r="E114" s="166"/>
      <c r="F114" s="827"/>
      <c r="G114" s="827"/>
      <c r="H114" s="827"/>
      <c r="I114" s="827"/>
      <c r="J114" s="827"/>
      <c r="K114" s="827"/>
      <c r="L114" s="827"/>
      <c r="M114" s="827"/>
      <c r="N114" s="827"/>
      <c r="O114" s="827"/>
      <c r="P114" s="827"/>
      <c r="Q114" s="827"/>
    </row>
    <row r="115" spans="1:20" x14ac:dyDescent="0.3">
      <c r="L115" s="856"/>
      <c r="M115" s="856"/>
      <c r="N115" s="856"/>
      <c r="O115" s="856"/>
      <c r="P115" s="856"/>
      <c r="Q115" s="856"/>
      <c r="R115" s="162"/>
      <c r="S115" s="162"/>
      <c r="T115" s="162"/>
    </row>
  </sheetData>
  <mergeCells count="5">
    <mergeCell ref="N41:Q41"/>
    <mergeCell ref="F41:H41"/>
    <mergeCell ref="K41:M41"/>
    <mergeCell ref="F6:H6"/>
    <mergeCell ref="K6:M6"/>
  </mergeCells>
  <pageMargins left="0" right="0" top="0.74803149606299213" bottom="0" header="0.31496062992125984" footer="0.31496062992125984"/>
  <pageSetup paperSize="9" scale="3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  <pageSetUpPr fitToPage="1"/>
  </sheetPr>
  <dimension ref="A1:T103"/>
  <sheetViews>
    <sheetView zoomScale="80" zoomScaleNormal="80" workbookViewId="0">
      <selection sqref="A1:Q70"/>
    </sheetView>
  </sheetViews>
  <sheetFormatPr defaultRowHeight="18.75" x14ac:dyDescent="0.3"/>
  <cols>
    <col min="1" max="1" width="8.28515625" style="8" customWidth="1"/>
    <col min="2" max="2" width="13.7109375" style="12" customWidth="1"/>
    <col min="3" max="3" width="8.85546875" style="13"/>
    <col min="4" max="4" width="29.7109375" style="13" customWidth="1"/>
    <col min="5" max="5" width="8.5703125" style="466" customWidth="1"/>
    <col min="6" max="6" width="10" style="467" customWidth="1"/>
    <col min="7" max="7" width="9.85546875" style="467" customWidth="1"/>
    <col min="8" max="8" width="12.28515625" style="467" customWidth="1"/>
    <col min="9" max="9" width="10.7109375" style="468" customWidth="1"/>
    <col min="10" max="10" width="11.85546875" style="468" customWidth="1"/>
    <col min="11" max="11" width="12.140625" style="467" customWidth="1"/>
    <col min="12" max="12" width="12.5703125" style="471" customWidth="1"/>
    <col min="13" max="13" width="16.42578125" style="471" customWidth="1"/>
    <col min="14" max="14" width="10.7109375" style="471" customWidth="1"/>
    <col min="15" max="15" width="11.28515625" style="471" customWidth="1"/>
    <col min="16" max="16" width="10.85546875" style="471" customWidth="1"/>
    <col min="17" max="17" width="9.28515625" style="471" customWidth="1"/>
    <col min="18" max="18" width="9" style="471" customWidth="1"/>
    <col min="19" max="19" width="9.5703125" style="471" customWidth="1"/>
    <col min="20" max="20" width="10.140625" style="471" customWidth="1"/>
    <col min="21" max="21" width="15.140625" customWidth="1"/>
    <col min="22" max="22" width="10" customWidth="1"/>
    <col min="23" max="23" width="16.5703125" customWidth="1"/>
    <col min="24" max="28" width="7.7109375" customWidth="1"/>
    <col min="29" max="29" width="9.140625" customWidth="1"/>
    <col min="30" max="30" width="8.28515625" customWidth="1"/>
    <col min="31" max="31" width="7.7109375" customWidth="1"/>
    <col min="32" max="32" width="12.140625" customWidth="1"/>
  </cols>
  <sheetData>
    <row r="1" spans="1:20" ht="21" x14ac:dyDescent="0.35">
      <c r="A1" s="13"/>
      <c r="B1" s="13"/>
      <c r="E1" s="534"/>
      <c r="I1" s="467"/>
      <c r="J1" s="467"/>
      <c r="L1" s="467"/>
      <c r="M1" s="467"/>
      <c r="N1" s="55"/>
      <c r="O1" s="59"/>
      <c r="P1" s="59"/>
      <c r="Q1" s="1102" t="s">
        <v>110</v>
      </c>
    </row>
    <row r="2" spans="1:20" s="59" customFormat="1" ht="21" x14ac:dyDescent="0.35">
      <c r="A2" s="13"/>
      <c r="B2" s="13"/>
      <c r="C2" s="13"/>
      <c r="D2" s="13"/>
      <c r="E2" s="534"/>
      <c r="F2" s="467"/>
      <c r="G2" s="467"/>
      <c r="H2" s="467"/>
      <c r="I2" s="467"/>
      <c r="J2" s="467"/>
      <c r="K2" s="467"/>
      <c r="L2" s="467"/>
      <c r="M2" s="467"/>
      <c r="N2" s="55"/>
      <c r="Q2" s="1096" t="s">
        <v>129</v>
      </c>
      <c r="R2" s="471"/>
      <c r="S2" s="471"/>
      <c r="T2" s="471"/>
    </row>
    <row r="3" spans="1:20" s="59" customFormat="1" ht="21" x14ac:dyDescent="0.35">
      <c r="A3" s="13"/>
      <c r="B3" s="13"/>
      <c r="C3" s="13"/>
      <c r="D3" s="13"/>
      <c r="E3" s="534"/>
      <c r="F3" s="467"/>
      <c r="G3" s="467"/>
      <c r="H3" s="467"/>
      <c r="I3" s="467"/>
      <c r="J3" s="467"/>
      <c r="K3" s="467"/>
      <c r="L3" s="467"/>
      <c r="M3" s="467"/>
      <c r="N3" s="55"/>
      <c r="P3" s="1097"/>
      <c r="Q3" s="1096" t="s">
        <v>128</v>
      </c>
      <c r="R3" s="471"/>
      <c r="S3" s="471"/>
      <c r="T3" s="471"/>
    </row>
    <row r="4" spans="1:20" ht="19.5" customHeight="1" x14ac:dyDescent="0.35">
      <c r="A4" s="13"/>
      <c r="B4" s="13"/>
      <c r="E4" s="534"/>
      <c r="I4" s="467"/>
      <c r="J4" s="467"/>
      <c r="L4" s="467"/>
      <c r="M4" s="467"/>
      <c r="N4" s="55"/>
      <c r="O4" s="59"/>
      <c r="P4" s="59"/>
      <c r="Q4" s="1099"/>
    </row>
    <row r="5" spans="1:20" ht="19.5" thickBot="1" x14ac:dyDescent="0.35">
      <c r="A5" s="13"/>
      <c r="B5" s="13"/>
      <c r="E5" s="534"/>
      <c r="I5" s="467"/>
      <c r="J5" s="467"/>
      <c r="L5" s="467"/>
      <c r="M5" s="467"/>
      <c r="N5" s="467"/>
      <c r="O5" s="467"/>
      <c r="P5" s="467"/>
      <c r="Q5" s="467"/>
    </row>
    <row r="6" spans="1:20" ht="21.75" thickBot="1" x14ac:dyDescent="0.4">
      <c r="A6" s="18"/>
      <c r="B6" s="11" t="s">
        <v>85</v>
      </c>
      <c r="C6" s="156"/>
      <c r="D6" s="156"/>
      <c r="E6" s="549" t="s">
        <v>4</v>
      </c>
      <c r="F6" s="1223" t="s">
        <v>9</v>
      </c>
      <c r="G6" s="1224"/>
      <c r="H6" s="1225"/>
      <c r="I6" s="1226" t="s">
        <v>10</v>
      </c>
      <c r="J6" s="570"/>
      <c r="K6" s="1223" t="s">
        <v>16</v>
      </c>
      <c r="L6" s="1224"/>
      <c r="M6" s="1225"/>
      <c r="N6" s="1227"/>
      <c r="O6" s="550" t="s">
        <v>73</v>
      </c>
      <c r="P6" s="1228"/>
      <c r="Q6" s="1215"/>
    </row>
    <row r="7" spans="1:20" ht="21.75" thickBot="1" x14ac:dyDescent="0.4">
      <c r="A7" s="49"/>
      <c r="B7" s="1226" t="s">
        <v>21</v>
      </c>
      <c r="C7" s="550"/>
      <c r="D7" s="582"/>
      <c r="E7" s="1229" t="s">
        <v>5</v>
      </c>
      <c r="F7" s="1230" t="s">
        <v>6</v>
      </c>
      <c r="G7" s="1226" t="s">
        <v>7</v>
      </c>
      <c r="H7" s="570" t="s">
        <v>8</v>
      </c>
      <c r="I7" s="1229" t="s">
        <v>11</v>
      </c>
      <c r="J7" s="1231"/>
      <c r="K7" s="1229" t="s">
        <v>17</v>
      </c>
      <c r="L7" s="1232" t="s">
        <v>63</v>
      </c>
      <c r="M7" s="1233" t="s">
        <v>64</v>
      </c>
      <c r="N7" s="1234" t="s">
        <v>65</v>
      </c>
      <c r="O7" s="1235" t="s">
        <v>67</v>
      </c>
      <c r="P7" s="1236" t="s">
        <v>66</v>
      </c>
      <c r="Q7" s="1216" t="s">
        <v>68</v>
      </c>
    </row>
    <row r="8" spans="1:20" ht="21.75" thickBot="1" x14ac:dyDescent="0.4">
      <c r="A8" s="92"/>
      <c r="B8" s="1237" t="s">
        <v>2</v>
      </c>
      <c r="C8" s="538"/>
      <c r="D8" s="562"/>
      <c r="E8" s="66"/>
      <c r="F8" s="472"/>
      <c r="G8" s="472"/>
      <c r="H8" s="472"/>
      <c r="I8" s="473"/>
      <c r="J8" s="474"/>
      <c r="K8" s="473"/>
      <c r="L8" s="499"/>
      <c r="M8" s="500"/>
      <c r="N8" s="499"/>
      <c r="O8" s="501"/>
      <c r="P8" s="501"/>
      <c r="Q8" s="502"/>
    </row>
    <row r="9" spans="1:20" s="471" customFormat="1" x14ac:dyDescent="0.3">
      <c r="A9" s="563">
        <v>88</v>
      </c>
      <c r="B9" s="69" t="s">
        <v>130</v>
      </c>
      <c r="C9" s="70"/>
      <c r="D9" s="71"/>
      <c r="E9" s="475">
        <v>150</v>
      </c>
      <c r="F9" s="476">
        <v>2.7149999999999999</v>
      </c>
      <c r="G9" s="297">
        <v>5.0369999999999999</v>
      </c>
      <c r="H9" s="477">
        <v>13.72</v>
      </c>
      <c r="I9" s="475">
        <v>112.8</v>
      </c>
      <c r="J9" s="478"/>
      <c r="K9" s="475"/>
      <c r="L9" s="632">
        <v>0.12</v>
      </c>
      <c r="M9" s="962">
        <v>70</v>
      </c>
      <c r="N9" s="1293">
        <v>13.8</v>
      </c>
      <c r="O9" s="967">
        <v>2.5</v>
      </c>
      <c r="P9" s="967">
        <v>76.599999999999994</v>
      </c>
      <c r="Q9" s="968">
        <v>0.82</v>
      </c>
    </row>
    <row r="10" spans="1:20" x14ac:dyDescent="0.3">
      <c r="A10" s="575">
        <v>3</v>
      </c>
      <c r="B10" s="576" t="s">
        <v>51</v>
      </c>
      <c r="C10" s="63"/>
      <c r="D10" s="63"/>
      <c r="E10" s="486" t="s">
        <v>45</v>
      </c>
      <c r="F10" s="476">
        <v>2.4849999999999999</v>
      </c>
      <c r="G10" s="297">
        <v>3.27</v>
      </c>
      <c r="H10" s="477">
        <v>7.28</v>
      </c>
      <c r="I10" s="475">
        <v>68.5</v>
      </c>
      <c r="J10" s="478"/>
      <c r="K10" s="475">
        <v>3.5000000000000003E-2</v>
      </c>
      <c r="L10" s="487">
        <v>3.5000000000000003E-2</v>
      </c>
      <c r="M10" s="488">
        <v>29.5</v>
      </c>
      <c r="N10" s="489">
        <v>23.1</v>
      </c>
      <c r="O10" s="487">
        <v>0.875</v>
      </c>
      <c r="P10" s="487">
        <v>35.5</v>
      </c>
      <c r="Q10" s="488">
        <v>0.88</v>
      </c>
    </row>
    <row r="11" spans="1:20" ht="19.5" thickBot="1" x14ac:dyDescent="0.35">
      <c r="A11" s="563">
        <v>253</v>
      </c>
      <c r="B11" s="69" t="s">
        <v>166</v>
      </c>
      <c r="C11" s="71"/>
      <c r="D11" s="73"/>
      <c r="E11" s="475">
        <v>180</v>
      </c>
      <c r="F11" s="479">
        <v>2.6</v>
      </c>
      <c r="G11" s="480">
        <v>3.19</v>
      </c>
      <c r="H11" s="481">
        <v>15.82</v>
      </c>
      <c r="I11" s="482">
        <v>98.7</v>
      </c>
      <c r="J11" s="478"/>
      <c r="K11" s="475">
        <v>1.43</v>
      </c>
      <c r="L11" s="969">
        <v>0.02</v>
      </c>
      <c r="M11" s="1238">
        <v>7</v>
      </c>
      <c r="N11" s="969">
        <v>95.5</v>
      </c>
      <c r="O11" s="967">
        <v>9.5</v>
      </c>
      <c r="P11" s="967">
        <v>64.099999999999994</v>
      </c>
      <c r="Q11" s="968">
        <v>0.06</v>
      </c>
    </row>
    <row r="12" spans="1:20" ht="24" thickBot="1" x14ac:dyDescent="0.4">
      <c r="A12" s="295"/>
      <c r="B12" s="538"/>
      <c r="C12" s="562"/>
      <c r="D12" s="562" t="s">
        <v>12</v>
      </c>
      <c r="E12" s="494">
        <f>E11+E10+E9</f>
        <v>360</v>
      </c>
      <c r="F12" s="495">
        <f>F9+F10+F11</f>
        <v>7.7999999999999989</v>
      </c>
      <c r="G12" s="495">
        <f>G11+G10+G9</f>
        <v>11.497</v>
      </c>
      <c r="H12" s="495">
        <f>H11+H10+H9</f>
        <v>36.82</v>
      </c>
      <c r="I12" s="64">
        <f>I9+I10+I11</f>
        <v>280</v>
      </c>
      <c r="J12" s="596">
        <v>0.2</v>
      </c>
      <c r="K12" s="597">
        <f>K11+K10+K9</f>
        <v>1.4649999999999999</v>
      </c>
      <c r="L12" s="165">
        <f t="shared" ref="L12" si="0">L11+L10+L9</f>
        <v>0.17499999999999999</v>
      </c>
      <c r="M12" s="497">
        <f>M9+M10+M11</f>
        <v>106.5</v>
      </c>
      <c r="N12" s="165">
        <f>N9+N10+N11</f>
        <v>132.4</v>
      </c>
      <c r="O12" s="165">
        <f>O9+O10+O11</f>
        <v>12.875</v>
      </c>
      <c r="P12" s="165">
        <f>P9+P10+P11</f>
        <v>176.2</v>
      </c>
      <c r="Q12" s="64">
        <f>Q9+Q10+Q11</f>
        <v>1.76</v>
      </c>
    </row>
    <row r="13" spans="1:20" ht="21.75" thickBot="1" x14ac:dyDescent="0.4">
      <c r="A13" s="121"/>
      <c r="B13" s="1237" t="s">
        <v>22</v>
      </c>
      <c r="C13" s="562"/>
      <c r="D13" s="562"/>
      <c r="E13" s="66"/>
      <c r="F13" s="498"/>
      <c r="G13" s="525"/>
      <c r="H13" s="498"/>
      <c r="I13" s="66"/>
      <c r="J13" s="474"/>
      <c r="K13" s="66"/>
      <c r="L13" s="499"/>
      <c r="M13" s="500"/>
      <c r="N13" s="499"/>
      <c r="O13" s="501"/>
      <c r="P13" s="501"/>
      <c r="Q13" s="502"/>
    </row>
    <row r="14" spans="1:20" s="62" customFormat="1" ht="19.5" thickBot="1" x14ac:dyDescent="0.35">
      <c r="A14" s="154">
        <v>418</v>
      </c>
      <c r="B14" s="567" t="s">
        <v>24</v>
      </c>
      <c r="C14" s="568"/>
      <c r="D14" s="568"/>
      <c r="E14" s="555">
        <v>100</v>
      </c>
      <c r="F14" s="569">
        <v>0.14000000000000001</v>
      </c>
      <c r="G14" s="297"/>
      <c r="H14" s="556">
        <v>11.4</v>
      </c>
      <c r="I14" s="860">
        <v>70</v>
      </c>
      <c r="J14" s="478"/>
      <c r="K14" s="861">
        <v>2</v>
      </c>
      <c r="L14" s="483">
        <v>0.04</v>
      </c>
      <c r="M14" s="484"/>
      <c r="N14" s="485">
        <v>40</v>
      </c>
      <c r="O14" s="483">
        <v>4</v>
      </c>
      <c r="P14" s="483">
        <v>18</v>
      </c>
      <c r="Q14" s="484">
        <v>0.2</v>
      </c>
      <c r="R14" s="1012"/>
      <c r="S14" s="1012"/>
      <c r="T14" s="1012"/>
    </row>
    <row r="15" spans="1:20" ht="21.75" thickBot="1" x14ac:dyDescent="0.4">
      <c r="A15" s="121"/>
      <c r="B15" s="538"/>
      <c r="C15" s="562"/>
      <c r="D15" s="562" t="s">
        <v>12</v>
      </c>
      <c r="E15" s="66">
        <v>100</v>
      </c>
      <c r="F15" s="495">
        <f>F14</f>
        <v>0.14000000000000001</v>
      </c>
      <c r="G15" s="554"/>
      <c r="H15" s="506">
        <f>H14</f>
        <v>11.4</v>
      </c>
      <c r="I15" s="507">
        <f>I14</f>
        <v>70</v>
      </c>
      <c r="J15" s="496">
        <v>0.05</v>
      </c>
      <c r="K15" s="507">
        <f>K14</f>
        <v>2</v>
      </c>
      <c r="L15" s="508">
        <f t="shared" ref="L15:Q15" si="1">L14</f>
        <v>0.04</v>
      </c>
      <c r="M15" s="509">
        <f t="shared" si="1"/>
        <v>0</v>
      </c>
      <c r="N15" s="508">
        <f t="shared" si="1"/>
        <v>40</v>
      </c>
      <c r="O15" s="508">
        <f t="shared" si="1"/>
        <v>4</v>
      </c>
      <c r="P15" s="508">
        <f t="shared" si="1"/>
        <v>18</v>
      </c>
      <c r="Q15" s="507">
        <f t="shared" si="1"/>
        <v>0.2</v>
      </c>
    </row>
    <row r="16" spans="1:20" ht="21.75" thickBot="1" x14ac:dyDescent="0.4">
      <c r="A16" s="121"/>
      <c r="B16" s="1237" t="s">
        <v>0</v>
      </c>
      <c r="C16" s="538"/>
      <c r="D16" s="562"/>
      <c r="E16" s="66"/>
      <c r="F16" s="498"/>
      <c r="G16" s="633"/>
      <c r="H16" s="498"/>
      <c r="I16" s="66"/>
      <c r="J16" s="510"/>
      <c r="K16" s="66"/>
      <c r="L16" s="499"/>
      <c r="M16" s="500"/>
      <c r="N16" s="499"/>
      <c r="O16" s="501"/>
      <c r="P16" s="501"/>
      <c r="Q16" s="502"/>
    </row>
    <row r="17" spans="1:20" x14ac:dyDescent="0.3">
      <c r="A17" s="22">
        <v>7</v>
      </c>
      <c r="B17" s="603" t="s">
        <v>141</v>
      </c>
      <c r="C17" s="604"/>
      <c r="D17" s="605"/>
      <c r="E17" s="606">
        <v>30</v>
      </c>
      <c r="F17" s="607">
        <v>0.28999999999999998</v>
      </c>
      <c r="G17" s="515">
        <v>1.83</v>
      </c>
      <c r="H17" s="608">
        <v>1.1200000000000001</v>
      </c>
      <c r="I17" s="606">
        <v>22.26</v>
      </c>
      <c r="J17" s="609"/>
      <c r="K17" s="516">
        <v>5.0199999999999996</v>
      </c>
      <c r="L17" s="513">
        <v>1.26E-2</v>
      </c>
      <c r="M17" s="514"/>
      <c r="N17" s="513">
        <v>8.0310000000000006</v>
      </c>
      <c r="O17" s="515">
        <v>5</v>
      </c>
      <c r="P17" s="515">
        <v>9.1199999999999992</v>
      </c>
      <c r="Q17" s="516">
        <v>0.23</v>
      </c>
    </row>
    <row r="18" spans="1:20" x14ac:dyDescent="0.3">
      <c r="A18" s="22">
        <v>35</v>
      </c>
      <c r="B18" s="152" t="s">
        <v>167</v>
      </c>
      <c r="C18" s="610"/>
      <c r="D18" s="153"/>
      <c r="E18" s="611">
        <v>150</v>
      </c>
      <c r="F18" s="612">
        <v>3.15</v>
      </c>
      <c r="G18" s="487">
        <v>4.0430000000000001</v>
      </c>
      <c r="H18" s="613">
        <v>6.59</v>
      </c>
      <c r="I18" s="611">
        <v>91.35</v>
      </c>
      <c r="J18" s="609"/>
      <c r="K18" s="488">
        <v>3.06</v>
      </c>
      <c r="L18" s="489">
        <v>0.06</v>
      </c>
      <c r="M18" s="517">
        <v>9</v>
      </c>
      <c r="N18" s="489">
        <v>127.18</v>
      </c>
      <c r="O18" s="487">
        <v>0.84099999999999997</v>
      </c>
      <c r="P18" s="487">
        <v>55.9</v>
      </c>
      <c r="Q18" s="488">
        <v>0.76</v>
      </c>
    </row>
    <row r="19" spans="1:20" x14ac:dyDescent="0.3">
      <c r="A19" s="22">
        <v>162</v>
      </c>
      <c r="B19" s="152" t="s">
        <v>143</v>
      </c>
      <c r="C19" s="610"/>
      <c r="D19" s="153"/>
      <c r="E19" s="611">
        <v>50</v>
      </c>
      <c r="F19" s="614">
        <v>4.26</v>
      </c>
      <c r="G19" s="615">
        <v>5.56</v>
      </c>
      <c r="H19" s="613">
        <v>4.9580000000000002</v>
      </c>
      <c r="I19" s="611">
        <v>88.45</v>
      </c>
      <c r="J19" s="609"/>
      <c r="K19" s="488">
        <v>6.5000000000000002E-2</v>
      </c>
      <c r="L19" s="489">
        <v>0.05</v>
      </c>
      <c r="M19" s="517">
        <v>10</v>
      </c>
      <c r="N19" s="489">
        <v>74.5</v>
      </c>
      <c r="O19" s="487">
        <v>1.4</v>
      </c>
      <c r="P19" s="487">
        <v>70.44</v>
      </c>
      <c r="Q19" s="488">
        <v>1.3979999999999999</v>
      </c>
    </row>
    <row r="20" spans="1:20" x14ac:dyDescent="0.3">
      <c r="A20" s="22">
        <v>186</v>
      </c>
      <c r="B20" s="152" t="s">
        <v>168</v>
      </c>
      <c r="C20" s="153"/>
      <c r="D20" s="616"/>
      <c r="E20" s="611">
        <v>110</v>
      </c>
      <c r="F20" s="614">
        <v>2.15</v>
      </c>
      <c r="G20" s="615">
        <v>5.32</v>
      </c>
      <c r="H20" s="613">
        <v>7.58</v>
      </c>
      <c r="I20" s="611">
        <v>79.739999999999995</v>
      </c>
      <c r="J20" s="609"/>
      <c r="K20" s="488">
        <v>7.52</v>
      </c>
      <c r="L20" s="489">
        <v>6.6000000000000003E-2</v>
      </c>
      <c r="M20" s="517">
        <v>46</v>
      </c>
      <c r="N20" s="489">
        <v>31.7</v>
      </c>
      <c r="O20" s="487">
        <v>0.73</v>
      </c>
      <c r="P20" s="487">
        <v>23</v>
      </c>
      <c r="Q20" s="488">
        <v>0.57999999999999996</v>
      </c>
    </row>
    <row r="21" spans="1:20" x14ac:dyDescent="0.3">
      <c r="A21" s="22">
        <v>234</v>
      </c>
      <c r="B21" s="152" t="s">
        <v>169</v>
      </c>
      <c r="C21" s="153"/>
      <c r="D21" s="616"/>
      <c r="E21" s="611">
        <v>150</v>
      </c>
      <c r="F21" s="614">
        <v>0.18</v>
      </c>
      <c r="G21" s="487">
        <v>0.1</v>
      </c>
      <c r="H21" s="613">
        <v>20.87</v>
      </c>
      <c r="I21" s="611">
        <v>85.2</v>
      </c>
      <c r="J21" s="609"/>
      <c r="K21" s="488">
        <v>1.29</v>
      </c>
      <c r="L21" s="489">
        <v>0.105</v>
      </c>
      <c r="M21" s="517"/>
      <c r="N21" s="489">
        <v>11.61</v>
      </c>
      <c r="O21" s="487">
        <v>2.7</v>
      </c>
      <c r="P21" s="487">
        <v>4.6500000000000004</v>
      </c>
      <c r="Q21" s="488">
        <v>0.46</v>
      </c>
    </row>
    <row r="22" spans="1:20" ht="21" x14ac:dyDescent="0.35">
      <c r="A22" s="239" t="s">
        <v>69</v>
      </c>
      <c r="B22" s="587" t="s">
        <v>18</v>
      </c>
      <c r="C22" s="588"/>
      <c r="D22" s="73"/>
      <c r="E22" s="482">
        <v>40</v>
      </c>
      <c r="F22" s="479">
        <v>1.98</v>
      </c>
      <c r="G22" s="480">
        <v>0.36</v>
      </c>
      <c r="H22" s="481">
        <v>10.02</v>
      </c>
      <c r="I22" s="482">
        <v>52</v>
      </c>
      <c r="J22" s="511"/>
      <c r="K22" s="595"/>
      <c r="L22" s="487">
        <v>0.03</v>
      </c>
      <c r="M22" s="488"/>
      <c r="N22" s="489">
        <v>11.5</v>
      </c>
      <c r="O22" s="487">
        <v>5.4</v>
      </c>
      <c r="P22" s="487">
        <v>53</v>
      </c>
      <c r="Q22" s="488">
        <v>1.55</v>
      </c>
    </row>
    <row r="23" spans="1:20" ht="21.75" thickBot="1" x14ac:dyDescent="0.4">
      <c r="A23" s="339" t="s">
        <v>69</v>
      </c>
      <c r="B23" s="587" t="s">
        <v>31</v>
      </c>
      <c r="C23" s="589"/>
      <c r="D23" s="73"/>
      <c r="E23" s="482">
        <v>30</v>
      </c>
      <c r="F23" s="479">
        <v>2.37</v>
      </c>
      <c r="G23" s="480">
        <v>0.3</v>
      </c>
      <c r="H23" s="481">
        <v>14.49</v>
      </c>
      <c r="I23" s="482">
        <v>71</v>
      </c>
      <c r="J23" s="511"/>
      <c r="K23" s="598"/>
      <c r="L23" s="483"/>
      <c r="M23" s="484"/>
      <c r="N23" s="485">
        <v>6.9</v>
      </c>
      <c r="O23" s="483">
        <v>7.6</v>
      </c>
      <c r="P23" s="483">
        <v>14.1</v>
      </c>
      <c r="Q23" s="484">
        <v>0.33</v>
      </c>
    </row>
    <row r="24" spans="1:20" ht="21.75" thickBot="1" x14ac:dyDescent="0.4">
      <c r="A24" s="121"/>
      <c r="B24" s="538"/>
      <c r="C24" s="562"/>
      <c r="D24" s="562" t="s">
        <v>12</v>
      </c>
      <c r="E24" s="66">
        <f>E23+E22+E21+E20+E19+E18+E17</f>
        <v>560</v>
      </c>
      <c r="F24" s="495">
        <f>SUM(F17:F23)</f>
        <v>14.379999999999999</v>
      </c>
      <c r="G24" s="495">
        <f>SUM(G17:G23)</f>
        <v>17.513000000000002</v>
      </c>
      <c r="H24" s="495">
        <f>SUM(H17:H23)</f>
        <v>65.627999999999986</v>
      </c>
      <c r="I24" s="64">
        <f>I17+I18+I19+I20+I21+I22+I23</f>
        <v>490</v>
      </c>
      <c r="J24" s="496">
        <v>0.35</v>
      </c>
      <c r="K24" s="64">
        <f t="shared" ref="K24" si="2">SUM(K17:K23)</f>
        <v>16.954999999999998</v>
      </c>
      <c r="L24" s="165">
        <f t="shared" ref="L24:M24" si="3">SUM(L18:L23)</f>
        <v>0.31099999999999994</v>
      </c>
      <c r="M24" s="497">
        <f t="shared" si="3"/>
        <v>65</v>
      </c>
      <c r="N24" s="165">
        <f>N17+N18+N19+N20+N21+N22+N23</f>
        <v>271.42099999999999</v>
      </c>
      <c r="O24" s="165">
        <f>O17+O18+O19+O20+O21+O22+O23</f>
        <v>23.670999999999999</v>
      </c>
      <c r="P24" s="165">
        <f>P17+P18+P19+P20+P21+P22+P23</f>
        <v>230.20999999999998</v>
      </c>
      <c r="Q24" s="64">
        <f>Q17+Q18+Q19+Q20+Q21+Q22+Q23</f>
        <v>5.3079999999999998</v>
      </c>
    </row>
    <row r="25" spans="1:20" ht="21.75" thickBot="1" x14ac:dyDescent="0.4">
      <c r="A25" s="121"/>
      <c r="B25" s="1237" t="s">
        <v>1</v>
      </c>
      <c r="C25" s="538"/>
      <c r="D25" s="562"/>
      <c r="E25" s="66"/>
      <c r="F25" s="498"/>
      <c r="G25" s="498"/>
      <c r="H25" s="498"/>
      <c r="I25" s="66"/>
      <c r="J25" s="510"/>
      <c r="K25" s="66"/>
      <c r="L25" s="499"/>
      <c r="M25" s="500"/>
      <c r="N25" s="499"/>
      <c r="O25" s="501"/>
      <c r="P25" s="501"/>
      <c r="Q25" s="502"/>
    </row>
    <row r="26" spans="1:20" x14ac:dyDescent="0.3">
      <c r="A26" s="22">
        <v>251</v>
      </c>
      <c r="B26" s="603" t="s">
        <v>170</v>
      </c>
      <c r="C26" s="605"/>
      <c r="D26" s="617"/>
      <c r="E26" s="606">
        <v>150</v>
      </c>
      <c r="F26" s="607">
        <v>4.5</v>
      </c>
      <c r="G26" s="515">
        <v>4.08</v>
      </c>
      <c r="H26" s="608">
        <v>7.58</v>
      </c>
      <c r="I26" s="606">
        <v>85</v>
      </c>
      <c r="J26" s="609"/>
      <c r="K26" s="516">
        <v>2.0499999999999998</v>
      </c>
      <c r="L26" s="513">
        <v>0.06</v>
      </c>
      <c r="M26" s="514">
        <v>32</v>
      </c>
      <c r="N26" s="513">
        <v>189.6</v>
      </c>
      <c r="O26" s="515">
        <v>22.1</v>
      </c>
      <c r="P26" s="515">
        <v>142.19999999999999</v>
      </c>
      <c r="Q26" s="516">
        <v>0.16</v>
      </c>
    </row>
    <row r="27" spans="1:20" ht="19.5" thickBot="1" x14ac:dyDescent="0.35">
      <c r="A27" s="22">
        <v>274</v>
      </c>
      <c r="B27" s="152" t="s">
        <v>40</v>
      </c>
      <c r="C27" s="153"/>
      <c r="D27" s="616"/>
      <c r="E27" s="611">
        <v>50</v>
      </c>
      <c r="F27" s="612">
        <v>3.64</v>
      </c>
      <c r="G27" s="487">
        <v>4.26</v>
      </c>
      <c r="H27" s="613">
        <v>22.96</v>
      </c>
      <c r="I27" s="611">
        <v>124.91</v>
      </c>
      <c r="J27" s="609"/>
      <c r="K27" s="488"/>
      <c r="L27" s="491">
        <v>0.06</v>
      </c>
      <c r="M27" s="490">
        <v>2</v>
      </c>
      <c r="N27" s="491">
        <v>9.9</v>
      </c>
      <c r="O27" s="492">
        <v>3.7</v>
      </c>
      <c r="P27" s="492">
        <v>35</v>
      </c>
      <c r="Q27" s="493">
        <v>0.66</v>
      </c>
    </row>
    <row r="28" spans="1:20" ht="19.5" thickBot="1" x14ac:dyDescent="0.35">
      <c r="A28" s="155"/>
      <c r="B28" s="11"/>
      <c r="C28" s="156"/>
      <c r="D28" s="570" t="s">
        <v>12</v>
      </c>
      <c r="E28" s="549">
        <f>E27+E26</f>
        <v>200</v>
      </c>
      <c r="F28" s="550">
        <f>SUM(F26:F27)</f>
        <v>8.14</v>
      </c>
      <c r="G28" s="550">
        <f>SUM(G26:G27)</f>
        <v>8.34</v>
      </c>
      <c r="H28" s="550">
        <f>SUM(H26:H27)</f>
        <v>30.54</v>
      </c>
      <c r="I28" s="549">
        <f>I26+I27</f>
        <v>209.91</v>
      </c>
      <c r="J28" s="552">
        <v>0.15</v>
      </c>
      <c r="K28" s="602">
        <f t="shared" ref="K28:Q28" si="4">SUM(K26:K27)</f>
        <v>2.0499999999999998</v>
      </c>
      <c r="L28" s="180">
        <f t="shared" si="4"/>
        <v>0.12</v>
      </c>
      <c r="M28" s="529">
        <f t="shared" si="4"/>
        <v>34</v>
      </c>
      <c r="N28" s="180">
        <f t="shared" si="4"/>
        <v>199.5</v>
      </c>
      <c r="O28" s="180">
        <f t="shared" si="4"/>
        <v>25.8</v>
      </c>
      <c r="P28" s="180">
        <f t="shared" si="4"/>
        <v>177.2</v>
      </c>
      <c r="Q28" s="181">
        <f t="shared" si="4"/>
        <v>0.82000000000000006</v>
      </c>
    </row>
    <row r="29" spans="1:20" ht="21.75" thickBot="1" x14ac:dyDescent="0.4">
      <c r="A29" s="121"/>
      <c r="B29" s="1237" t="s">
        <v>26</v>
      </c>
      <c r="C29" s="538"/>
      <c r="D29" s="562"/>
      <c r="E29" s="66"/>
      <c r="F29" s="498"/>
      <c r="G29" s="498"/>
      <c r="H29" s="498"/>
      <c r="I29" s="66"/>
      <c r="J29" s="510"/>
      <c r="K29" s="66"/>
      <c r="L29" s="499"/>
      <c r="M29" s="500"/>
      <c r="N29" s="499"/>
      <c r="O29" s="501"/>
      <c r="P29" s="501"/>
      <c r="Q29" s="502"/>
    </row>
    <row r="30" spans="1:20" ht="21" x14ac:dyDescent="0.35">
      <c r="A30" s="249">
        <v>150</v>
      </c>
      <c r="B30" s="82" t="s">
        <v>171</v>
      </c>
      <c r="C30" s="605"/>
      <c r="D30" s="617"/>
      <c r="E30" s="606">
        <v>110</v>
      </c>
      <c r="F30" s="607">
        <v>5.4</v>
      </c>
      <c r="G30" s="515">
        <v>5.0999999999999996</v>
      </c>
      <c r="H30" s="608">
        <v>4.7</v>
      </c>
      <c r="I30" s="606">
        <v>97.7</v>
      </c>
      <c r="J30" s="609"/>
      <c r="K30" s="516">
        <v>22.5</v>
      </c>
      <c r="L30" s="513">
        <v>5.5E-2</v>
      </c>
      <c r="M30" s="514">
        <v>264.31</v>
      </c>
      <c r="N30" s="513">
        <v>117.5</v>
      </c>
      <c r="O30" s="515">
        <v>1.88</v>
      </c>
      <c r="P30" s="515">
        <v>25.5</v>
      </c>
      <c r="Q30" s="516">
        <v>1.2</v>
      </c>
    </row>
    <row r="31" spans="1:20" s="59" customFormat="1" ht="21" x14ac:dyDescent="0.35">
      <c r="A31" s="249">
        <v>226</v>
      </c>
      <c r="B31" s="603" t="s">
        <v>172</v>
      </c>
      <c r="C31" s="153"/>
      <c r="D31" s="616"/>
      <c r="E31" s="611">
        <v>60</v>
      </c>
      <c r="F31" s="612">
        <v>2.63</v>
      </c>
      <c r="G31" s="487">
        <v>3.24</v>
      </c>
      <c r="H31" s="613">
        <v>27.49</v>
      </c>
      <c r="I31" s="611">
        <v>120.64</v>
      </c>
      <c r="J31" s="609"/>
      <c r="K31" s="488"/>
      <c r="L31" s="513">
        <v>9.9000000000000005E-2</v>
      </c>
      <c r="M31" s="514">
        <v>14.19</v>
      </c>
      <c r="N31" s="513">
        <v>22.274999999999999</v>
      </c>
      <c r="O31" s="515">
        <v>0.57599999999999996</v>
      </c>
      <c r="P31" s="515">
        <v>56.3</v>
      </c>
      <c r="Q31" s="516">
        <v>0.10150000000000001</v>
      </c>
      <c r="R31" s="471"/>
      <c r="S31" s="471"/>
      <c r="T31" s="471"/>
    </row>
    <row r="32" spans="1:20" ht="21" x14ac:dyDescent="0.35">
      <c r="A32" s="249">
        <v>263</v>
      </c>
      <c r="B32" s="152" t="s">
        <v>19</v>
      </c>
      <c r="C32" s="153"/>
      <c r="D32" s="616"/>
      <c r="E32" s="611">
        <v>200</v>
      </c>
      <c r="F32" s="612">
        <v>1.1399999999999999</v>
      </c>
      <c r="G32" s="487">
        <v>1.01</v>
      </c>
      <c r="H32" s="613">
        <v>11.93</v>
      </c>
      <c r="I32" s="611">
        <v>60.75</v>
      </c>
      <c r="J32" s="609"/>
      <c r="K32" s="488">
        <v>0.03</v>
      </c>
      <c r="L32" s="489"/>
      <c r="M32" s="517"/>
      <c r="N32" s="489">
        <v>10</v>
      </c>
      <c r="O32" s="487">
        <v>1.3</v>
      </c>
      <c r="P32" s="487">
        <v>2.5</v>
      </c>
      <c r="Q32" s="488">
        <v>0.28000000000000003</v>
      </c>
    </row>
    <row r="33" spans="1:20" ht="24" thickBot="1" x14ac:dyDescent="0.4">
      <c r="A33" s="450" t="s">
        <v>69</v>
      </c>
      <c r="B33" s="587" t="s">
        <v>31</v>
      </c>
      <c r="C33" s="589"/>
      <c r="D33" s="73"/>
      <c r="E33" s="482">
        <v>30</v>
      </c>
      <c r="F33" s="479">
        <v>2.37</v>
      </c>
      <c r="G33" s="480">
        <v>0.3</v>
      </c>
      <c r="H33" s="481">
        <v>14.49</v>
      </c>
      <c r="I33" s="482">
        <v>71</v>
      </c>
      <c r="J33" s="511"/>
      <c r="K33" s="598"/>
      <c r="L33" s="483"/>
      <c r="M33" s="484"/>
      <c r="N33" s="485">
        <v>6.9</v>
      </c>
      <c r="O33" s="483">
        <v>9.9</v>
      </c>
      <c r="P33" s="483">
        <v>14.1</v>
      </c>
      <c r="Q33" s="484">
        <v>0.33</v>
      </c>
    </row>
    <row r="34" spans="1:20" ht="21.75" thickBot="1" x14ac:dyDescent="0.4">
      <c r="A34" s="250"/>
      <c r="B34" s="11"/>
      <c r="C34" s="156"/>
      <c r="D34" s="11" t="s">
        <v>12</v>
      </c>
      <c r="E34" s="618">
        <f>E33+E32+E31+E30</f>
        <v>400</v>
      </c>
      <c r="F34" s="619">
        <f>F30+F31+F32+F33</f>
        <v>11.540000000000003</v>
      </c>
      <c r="G34" s="619">
        <f>SUM(G30:G33)</f>
        <v>9.65</v>
      </c>
      <c r="H34" s="619">
        <f>H30+H31+H32+H33</f>
        <v>58.61</v>
      </c>
      <c r="I34" s="618">
        <f>I30+I31+I32+I33</f>
        <v>350.09000000000003</v>
      </c>
      <c r="J34" s="629">
        <v>0.25</v>
      </c>
      <c r="K34" s="620">
        <f t="shared" ref="K34" si="5">SUM(K30:K33)</f>
        <v>22.53</v>
      </c>
      <c r="L34" s="165">
        <f t="shared" ref="L34" si="6">SUM(L29:L33)</f>
        <v>0.154</v>
      </c>
      <c r="M34" s="497">
        <f>M30+M31</f>
        <v>278.5</v>
      </c>
      <c r="N34" s="165">
        <f>N30+N31+N32+N33</f>
        <v>156.67500000000001</v>
      </c>
      <c r="O34" s="165">
        <f>O30+O31+O32+O33</f>
        <v>13.656000000000001</v>
      </c>
      <c r="P34" s="165">
        <f>P30+P31+P32+P33</f>
        <v>98.399999999999991</v>
      </c>
      <c r="Q34" s="64">
        <f>Q30+Q31+Q32+Q33</f>
        <v>1.9115</v>
      </c>
    </row>
    <row r="35" spans="1:20" ht="21.75" thickBot="1" x14ac:dyDescent="0.4">
      <c r="A35" s="92"/>
      <c r="B35" s="67"/>
      <c r="C35" s="84"/>
      <c r="D35" s="84"/>
      <c r="E35" s="85"/>
      <c r="F35" s="530"/>
      <c r="G35" s="530"/>
      <c r="H35" s="531"/>
      <c r="I35" s="85"/>
      <c r="J35" s="532"/>
      <c r="K35" s="533"/>
      <c r="L35" s="969"/>
      <c r="M35" s="504"/>
      <c r="N35" s="969"/>
      <c r="O35" s="967"/>
      <c r="P35" s="967"/>
      <c r="Q35" s="968"/>
    </row>
    <row r="36" spans="1:20" ht="21.75" thickBot="1" x14ac:dyDescent="0.4">
      <c r="A36" s="18"/>
      <c r="B36" s="538"/>
      <c r="C36" s="562"/>
      <c r="D36" s="495" t="s">
        <v>20</v>
      </c>
      <c r="E36" s="1294">
        <f>E15+E24+E28+E34</f>
        <v>1260</v>
      </c>
      <c r="F36" s="495">
        <f t="shared" ref="F36:L36" si="7">F12+F15+F24+F28+F34</f>
        <v>42</v>
      </c>
      <c r="G36" s="495">
        <f t="shared" si="7"/>
        <v>47</v>
      </c>
      <c r="H36" s="506">
        <f t="shared" si="7"/>
        <v>202.99799999999999</v>
      </c>
      <c r="I36" s="507">
        <f t="shared" si="7"/>
        <v>1400</v>
      </c>
      <c r="J36" s="496">
        <f t="shared" si="7"/>
        <v>1</v>
      </c>
      <c r="K36" s="1242">
        <f t="shared" si="7"/>
        <v>45</v>
      </c>
      <c r="L36" s="1241">
        <f t="shared" si="7"/>
        <v>0.79999999999999993</v>
      </c>
      <c r="M36" s="871">
        <f>M12+M15+M24+M34</f>
        <v>450</v>
      </c>
      <c r="N36" s="871">
        <f>N12+N15+N24+N28+N34</f>
        <v>799.99600000000009</v>
      </c>
      <c r="O36" s="871">
        <f>O12+O15+O24+O28+O34</f>
        <v>80.00200000000001</v>
      </c>
      <c r="P36" s="1241">
        <f>P12+P15+P24+P28+P34</f>
        <v>700.00999999999988</v>
      </c>
      <c r="Q36" s="1242">
        <f>Q12+Q15+Q24+Q28+Q34</f>
        <v>9.9994999999999994</v>
      </c>
    </row>
    <row r="37" spans="1:20" s="59" customFormat="1" ht="21.75" thickBot="1" x14ac:dyDescent="0.4">
      <c r="A37" s="24"/>
      <c r="B37" s="568"/>
      <c r="C37" s="568"/>
      <c r="D37" s="157"/>
      <c r="E37" s="535"/>
      <c r="F37" s="157"/>
      <c r="G37" s="157"/>
      <c r="H37" s="158"/>
      <c r="I37" s="158"/>
      <c r="J37" s="175"/>
      <c r="K37" s="158"/>
      <c r="L37" s="158"/>
      <c r="M37" s="158"/>
      <c r="N37" s="158"/>
      <c r="O37" s="158"/>
      <c r="P37" s="158"/>
      <c r="Q37" s="158"/>
      <c r="R37" s="471"/>
      <c r="S37" s="471"/>
      <c r="T37" s="471"/>
    </row>
    <row r="38" spans="1:20" ht="19.5" thickBot="1" x14ac:dyDescent="0.35">
      <c r="A38" s="25"/>
      <c r="B38" s="570"/>
      <c r="C38" s="582"/>
      <c r="D38" s="582"/>
      <c r="E38" s="558"/>
      <c r="F38" s="1243"/>
      <c r="G38" s="1243"/>
      <c r="H38" s="1243"/>
      <c r="I38" s="1243"/>
      <c r="J38" s="1243"/>
      <c r="K38" s="1243"/>
      <c r="L38" s="1243"/>
      <c r="M38" s="1243"/>
      <c r="N38" s="1243"/>
      <c r="O38" s="1243"/>
      <c r="P38" s="1243"/>
      <c r="Q38" s="1221"/>
    </row>
    <row r="39" spans="1:20" ht="19.5" thickBot="1" x14ac:dyDescent="0.35">
      <c r="A39" s="13"/>
      <c r="B39" s="25"/>
      <c r="C39" s="25"/>
      <c r="D39" s="25"/>
      <c r="E39" s="504"/>
      <c r="F39" s="1222"/>
      <c r="G39" s="1222"/>
      <c r="H39" s="1222"/>
      <c r="I39" s="1222"/>
      <c r="J39" s="1222"/>
      <c r="K39" s="1222"/>
      <c r="L39" s="1222"/>
      <c r="M39" s="1222"/>
      <c r="N39" s="1222"/>
      <c r="O39" s="1222"/>
      <c r="P39" s="1222"/>
      <c r="Q39" s="1222"/>
    </row>
    <row r="40" spans="1:20" ht="21.75" thickBot="1" x14ac:dyDescent="0.4">
      <c r="A40" s="18"/>
      <c r="B40" s="11" t="s">
        <v>85</v>
      </c>
      <c r="C40" s="156"/>
      <c r="D40" s="156"/>
      <c r="E40" s="549" t="s">
        <v>4</v>
      </c>
      <c r="F40" s="1223" t="s">
        <v>9</v>
      </c>
      <c r="G40" s="1224"/>
      <c r="H40" s="1225"/>
      <c r="I40" s="1226" t="s">
        <v>10</v>
      </c>
      <c r="J40" s="570"/>
      <c r="K40" s="1223" t="s">
        <v>16</v>
      </c>
      <c r="L40" s="1224"/>
      <c r="M40" s="1225"/>
      <c r="N40" s="1227"/>
      <c r="O40" s="550" t="s">
        <v>70</v>
      </c>
      <c r="P40" s="1228"/>
      <c r="Q40" s="1215"/>
    </row>
    <row r="41" spans="1:20" ht="21.75" thickBot="1" x14ac:dyDescent="0.4">
      <c r="A41" s="49"/>
      <c r="B41" s="1226" t="s">
        <v>71</v>
      </c>
      <c r="C41" s="550"/>
      <c r="D41" s="582"/>
      <c r="E41" s="1229" t="s">
        <v>5</v>
      </c>
      <c r="F41" s="1230" t="s">
        <v>6</v>
      </c>
      <c r="G41" s="1226" t="s">
        <v>7</v>
      </c>
      <c r="H41" s="570" t="s">
        <v>8</v>
      </c>
      <c r="I41" s="1229" t="s">
        <v>11</v>
      </c>
      <c r="J41" s="1231"/>
      <c r="K41" s="1229" t="s">
        <v>17</v>
      </c>
      <c r="L41" s="1235" t="s">
        <v>63</v>
      </c>
      <c r="M41" s="1244" t="s">
        <v>64</v>
      </c>
      <c r="N41" s="1234" t="s">
        <v>65</v>
      </c>
      <c r="O41" s="1235" t="s">
        <v>67</v>
      </c>
      <c r="P41" s="1236" t="s">
        <v>66</v>
      </c>
      <c r="Q41" s="1216" t="s">
        <v>68</v>
      </c>
    </row>
    <row r="42" spans="1:20" ht="21.75" thickBot="1" x14ac:dyDescent="0.4">
      <c r="A42" s="18"/>
      <c r="B42" s="1237" t="s">
        <v>2</v>
      </c>
      <c r="C42" s="538"/>
      <c r="D42" s="562"/>
      <c r="E42" s="539"/>
      <c r="F42" s="1243"/>
      <c r="G42" s="1243"/>
      <c r="H42" s="1243"/>
      <c r="I42" s="1245"/>
      <c r="J42" s="542"/>
      <c r="K42" s="1245"/>
      <c r="L42" s="501"/>
      <c r="M42" s="502"/>
      <c r="N42" s="499"/>
      <c r="O42" s="501"/>
      <c r="P42" s="501"/>
      <c r="Q42" s="502"/>
    </row>
    <row r="43" spans="1:20" ht="21" x14ac:dyDescent="0.35">
      <c r="A43" s="99"/>
      <c r="B43" s="69" t="s">
        <v>130</v>
      </c>
      <c r="C43" s="70"/>
      <c r="D43" s="71"/>
      <c r="E43" s="606">
        <v>160</v>
      </c>
      <c r="F43" s="607">
        <v>2.8</v>
      </c>
      <c r="G43" s="515">
        <v>5.04</v>
      </c>
      <c r="H43" s="608">
        <v>14.27</v>
      </c>
      <c r="I43" s="606">
        <v>149.91999999999999</v>
      </c>
      <c r="J43" s="505"/>
      <c r="K43" s="606"/>
      <c r="L43" s="632">
        <v>0.13</v>
      </c>
      <c r="M43" s="962">
        <v>75</v>
      </c>
      <c r="N43" s="1293">
        <v>14.1</v>
      </c>
      <c r="O43" s="967">
        <v>8.3000000000000007</v>
      </c>
      <c r="P43" s="967">
        <v>76.599999999999994</v>
      </c>
      <c r="Q43" s="968">
        <v>0.88</v>
      </c>
    </row>
    <row r="44" spans="1:20" ht="21" x14ac:dyDescent="0.35">
      <c r="A44" s="99"/>
      <c r="B44" s="576" t="s">
        <v>51</v>
      </c>
      <c r="C44" s="63"/>
      <c r="D44" s="63"/>
      <c r="E44" s="574">
        <v>40</v>
      </c>
      <c r="F44" s="476">
        <v>5.41</v>
      </c>
      <c r="G44" s="297">
        <v>9.2100000000000009</v>
      </c>
      <c r="H44" s="477">
        <v>12.28</v>
      </c>
      <c r="I44" s="475">
        <v>91.2</v>
      </c>
      <c r="J44" s="478"/>
      <c r="K44" s="475">
        <v>0.11</v>
      </c>
      <c r="L44" s="487">
        <v>3.5000000000000003E-2</v>
      </c>
      <c r="M44" s="488">
        <v>29.5</v>
      </c>
      <c r="N44" s="489">
        <v>23.1</v>
      </c>
      <c r="O44" s="487">
        <v>0.875</v>
      </c>
      <c r="P44" s="487">
        <v>35.5</v>
      </c>
      <c r="Q44" s="488">
        <v>0.88</v>
      </c>
    </row>
    <row r="45" spans="1:20" ht="21.75" thickBot="1" x14ac:dyDescent="0.4">
      <c r="A45" s="99"/>
      <c r="B45" s="69" t="s">
        <v>166</v>
      </c>
      <c r="C45" s="71"/>
      <c r="D45" s="73"/>
      <c r="E45" s="599">
        <v>200</v>
      </c>
      <c r="F45" s="600">
        <v>4</v>
      </c>
      <c r="G45" s="483">
        <v>3.54</v>
      </c>
      <c r="H45" s="601">
        <v>16.57</v>
      </c>
      <c r="I45" s="599">
        <v>118.88</v>
      </c>
      <c r="J45" s="505"/>
      <c r="K45" s="599">
        <v>1.5880000000000001</v>
      </c>
      <c r="L45" s="969">
        <v>0.02</v>
      </c>
      <c r="M45" s="1238">
        <v>7</v>
      </c>
      <c r="N45" s="969">
        <v>95.5</v>
      </c>
      <c r="O45" s="967">
        <v>9.5</v>
      </c>
      <c r="P45" s="967">
        <v>64.099999999999994</v>
      </c>
      <c r="Q45" s="968">
        <v>0.06</v>
      </c>
    </row>
    <row r="46" spans="1:20" ht="21.75" thickBot="1" x14ac:dyDescent="0.4">
      <c r="A46" s="115"/>
      <c r="B46" s="538"/>
      <c r="C46" s="562"/>
      <c r="D46" s="562" t="s">
        <v>12</v>
      </c>
      <c r="E46" s="549">
        <f>E45+E44+E43</f>
        <v>400</v>
      </c>
      <c r="F46" s="621">
        <f>F45+F44+F43</f>
        <v>12.21</v>
      </c>
      <c r="G46" s="622">
        <f>G45+G44+G43</f>
        <v>17.79</v>
      </c>
      <c r="H46" s="623">
        <f>H45+H44+H43</f>
        <v>43.120000000000005</v>
      </c>
      <c r="I46" s="549">
        <f>I45+I44+I43</f>
        <v>360</v>
      </c>
      <c r="J46" s="552">
        <v>0.2</v>
      </c>
      <c r="K46" s="549">
        <f>K45+K44+K43</f>
        <v>1.6980000000000002</v>
      </c>
      <c r="L46" s="165">
        <f t="shared" ref="L46" si="8">L45+L44+L43</f>
        <v>0.185</v>
      </c>
      <c r="M46" s="497">
        <f>M43+M44+M45</f>
        <v>111.5</v>
      </c>
      <c r="N46" s="165">
        <f>N43+N44+N45</f>
        <v>132.69999999999999</v>
      </c>
      <c r="O46" s="165">
        <f>O43+O44+O45</f>
        <v>18.675000000000001</v>
      </c>
      <c r="P46" s="165">
        <f>P43+P44+P45</f>
        <v>176.2</v>
      </c>
      <c r="Q46" s="64">
        <f>Q43+Q44+Q45</f>
        <v>1.82</v>
      </c>
    </row>
    <row r="47" spans="1:20" ht="21.75" thickBot="1" x14ac:dyDescent="0.4">
      <c r="A47" s="115"/>
      <c r="B47" s="1237" t="s">
        <v>22</v>
      </c>
      <c r="C47" s="562"/>
      <c r="D47" s="562"/>
      <c r="E47" s="539"/>
      <c r="F47" s="540"/>
      <c r="G47" s="501"/>
      <c r="H47" s="541"/>
      <c r="I47" s="539"/>
      <c r="J47" s="542"/>
      <c r="K47" s="539"/>
      <c r="L47" s="501"/>
      <c r="M47" s="502"/>
      <c r="N47" s="499"/>
      <c r="O47" s="501"/>
      <c r="P47" s="501"/>
      <c r="Q47" s="502"/>
    </row>
    <row r="48" spans="1:20" ht="21.75" thickBot="1" x14ac:dyDescent="0.4">
      <c r="A48" s="123"/>
      <c r="B48" s="567" t="s">
        <v>24</v>
      </c>
      <c r="C48" s="568"/>
      <c r="D48" s="568"/>
      <c r="E48" s="543">
        <v>130</v>
      </c>
      <c r="F48" s="544">
        <v>0.18</v>
      </c>
      <c r="G48" s="545"/>
      <c r="H48" s="544">
        <v>14.82</v>
      </c>
      <c r="I48" s="546">
        <v>90</v>
      </c>
      <c r="J48" s="547"/>
      <c r="K48" s="548">
        <v>2.6</v>
      </c>
      <c r="L48" s="967">
        <v>0.04</v>
      </c>
      <c r="M48" s="968"/>
      <c r="N48" s="969">
        <v>40</v>
      </c>
      <c r="O48" s="967">
        <v>5</v>
      </c>
      <c r="P48" s="967">
        <v>20</v>
      </c>
      <c r="Q48" s="968">
        <v>0.25</v>
      </c>
    </row>
    <row r="49" spans="1:20" ht="21.75" thickBot="1" x14ac:dyDescent="0.4">
      <c r="A49" s="115"/>
      <c r="B49" s="538"/>
      <c r="C49" s="562"/>
      <c r="D49" s="562" t="s">
        <v>12</v>
      </c>
      <c r="E49" s="549">
        <v>130</v>
      </c>
      <c r="F49" s="550">
        <f>F48</f>
        <v>0.18</v>
      </c>
      <c r="G49" s="550"/>
      <c r="H49" s="550">
        <f>H48</f>
        <v>14.82</v>
      </c>
      <c r="I49" s="551">
        <f>I48</f>
        <v>90</v>
      </c>
      <c r="J49" s="552">
        <v>0.05</v>
      </c>
      <c r="K49" s="551">
        <f>K48</f>
        <v>2.6</v>
      </c>
      <c r="L49" s="508">
        <f t="shared" ref="L49:Q49" si="9">L48</f>
        <v>0.04</v>
      </c>
      <c r="M49" s="508">
        <f t="shared" si="9"/>
        <v>0</v>
      </c>
      <c r="N49" s="508">
        <f t="shared" si="9"/>
        <v>40</v>
      </c>
      <c r="O49" s="508">
        <f t="shared" si="9"/>
        <v>5</v>
      </c>
      <c r="P49" s="508">
        <f t="shared" si="9"/>
        <v>20</v>
      </c>
      <c r="Q49" s="507">
        <f t="shared" si="9"/>
        <v>0.25</v>
      </c>
    </row>
    <row r="50" spans="1:20" ht="21.75" thickBot="1" x14ac:dyDescent="0.4">
      <c r="A50" s="125"/>
      <c r="B50" s="1237" t="s">
        <v>0</v>
      </c>
      <c r="C50" s="538"/>
      <c r="D50" s="562"/>
      <c r="E50" s="539"/>
      <c r="F50" s="540"/>
      <c r="G50" s="501"/>
      <c r="H50" s="541"/>
      <c r="I50" s="539"/>
      <c r="J50" s="553"/>
      <c r="K50" s="539"/>
      <c r="L50" s="499"/>
      <c r="M50" s="500"/>
      <c r="N50" s="499"/>
      <c r="O50" s="501"/>
      <c r="P50" s="501"/>
      <c r="Q50" s="502"/>
    </row>
    <row r="51" spans="1:20" ht="21" x14ac:dyDescent="0.35">
      <c r="A51" s="99"/>
      <c r="B51" s="603" t="s">
        <v>141</v>
      </c>
      <c r="C51" s="604"/>
      <c r="D51" s="605"/>
      <c r="E51" s="606">
        <v>50</v>
      </c>
      <c r="F51" s="607">
        <v>0.4</v>
      </c>
      <c r="G51" s="515">
        <v>2.68</v>
      </c>
      <c r="H51" s="608">
        <v>2.09</v>
      </c>
      <c r="I51" s="606">
        <v>41.79</v>
      </c>
      <c r="J51" s="624"/>
      <c r="K51" s="606">
        <v>6.36</v>
      </c>
      <c r="L51" s="513">
        <v>1.41E-2</v>
      </c>
      <c r="M51" s="514"/>
      <c r="N51" s="513">
        <v>12.14</v>
      </c>
      <c r="O51" s="515">
        <v>22</v>
      </c>
      <c r="P51" s="515">
        <v>9.8800000000000008</v>
      </c>
      <c r="Q51" s="516">
        <v>0.27</v>
      </c>
    </row>
    <row r="52" spans="1:20" ht="21" x14ac:dyDescent="0.35">
      <c r="A52" s="99"/>
      <c r="B52" s="152" t="s">
        <v>167</v>
      </c>
      <c r="C52" s="610"/>
      <c r="D52" s="153"/>
      <c r="E52" s="611">
        <v>180</v>
      </c>
      <c r="F52" s="612">
        <v>3.78</v>
      </c>
      <c r="G52" s="487">
        <v>4.2</v>
      </c>
      <c r="H52" s="613">
        <v>7.9080000000000004</v>
      </c>
      <c r="I52" s="611">
        <v>114.62</v>
      </c>
      <c r="J52" s="624"/>
      <c r="K52" s="611">
        <v>3.67</v>
      </c>
      <c r="L52" s="489">
        <v>8.5999999999999993E-2</v>
      </c>
      <c r="M52" s="517">
        <v>12.7</v>
      </c>
      <c r="N52" s="489">
        <v>143.9</v>
      </c>
      <c r="O52" s="487">
        <v>10.78</v>
      </c>
      <c r="P52" s="487">
        <v>67.7</v>
      </c>
      <c r="Q52" s="488">
        <v>0.80600000000000005</v>
      </c>
    </row>
    <row r="53" spans="1:20" ht="21" x14ac:dyDescent="0.35">
      <c r="A53" s="99"/>
      <c r="B53" s="152" t="s">
        <v>143</v>
      </c>
      <c r="C53" s="610"/>
      <c r="D53" s="153"/>
      <c r="E53" s="611">
        <v>70</v>
      </c>
      <c r="F53" s="612">
        <v>5.0449999999999999</v>
      </c>
      <c r="G53" s="487">
        <v>5.78</v>
      </c>
      <c r="H53" s="613">
        <v>5.9409999999999998</v>
      </c>
      <c r="I53" s="611">
        <v>121.82</v>
      </c>
      <c r="J53" s="624"/>
      <c r="K53" s="611">
        <v>0.75</v>
      </c>
      <c r="L53" s="489">
        <v>7.4999999999999997E-2</v>
      </c>
      <c r="M53" s="517">
        <v>21.3</v>
      </c>
      <c r="N53" s="489">
        <v>83.6</v>
      </c>
      <c r="O53" s="487">
        <v>19.399999999999999</v>
      </c>
      <c r="P53" s="487">
        <v>85.01</v>
      </c>
      <c r="Q53" s="488">
        <v>1.4</v>
      </c>
    </row>
    <row r="54" spans="1:20" ht="21" x14ac:dyDescent="0.35">
      <c r="A54" s="99"/>
      <c r="B54" s="152" t="s">
        <v>168</v>
      </c>
      <c r="C54" s="153"/>
      <c r="D54" s="616"/>
      <c r="E54" s="599">
        <v>130</v>
      </c>
      <c r="F54" s="600">
        <v>3.33</v>
      </c>
      <c r="G54" s="483">
        <v>5.65</v>
      </c>
      <c r="H54" s="601">
        <v>8.9580000000000002</v>
      </c>
      <c r="I54" s="599">
        <v>92.25</v>
      </c>
      <c r="J54" s="624"/>
      <c r="K54" s="611">
        <v>7.88</v>
      </c>
      <c r="L54" s="489">
        <v>8.3000000000000004E-2</v>
      </c>
      <c r="M54" s="517">
        <v>72</v>
      </c>
      <c r="N54" s="489">
        <v>70.53</v>
      </c>
      <c r="O54" s="487">
        <v>0.88</v>
      </c>
      <c r="P54" s="487">
        <v>43.1</v>
      </c>
      <c r="Q54" s="488">
        <v>0.62</v>
      </c>
    </row>
    <row r="55" spans="1:20" ht="21" x14ac:dyDescent="0.35">
      <c r="A55" s="99"/>
      <c r="B55" s="152" t="s">
        <v>169</v>
      </c>
      <c r="C55" s="153"/>
      <c r="D55" s="616"/>
      <c r="E55" s="599">
        <v>180</v>
      </c>
      <c r="F55" s="600">
        <v>0.216</v>
      </c>
      <c r="G55" s="483">
        <v>0.12</v>
      </c>
      <c r="H55" s="601">
        <v>27.34</v>
      </c>
      <c r="I55" s="599">
        <v>90.32</v>
      </c>
      <c r="J55" s="624"/>
      <c r="K55" s="599">
        <v>1.548</v>
      </c>
      <c r="L55" s="489">
        <v>0.11</v>
      </c>
      <c r="M55" s="517"/>
      <c r="N55" s="489">
        <v>22.91</v>
      </c>
      <c r="O55" s="487">
        <v>27.11</v>
      </c>
      <c r="P55" s="487">
        <v>5.8</v>
      </c>
      <c r="Q55" s="488">
        <v>0.52</v>
      </c>
    </row>
    <row r="56" spans="1:20" ht="21" x14ac:dyDescent="0.35">
      <c r="A56" s="99"/>
      <c r="B56" s="587" t="s">
        <v>18</v>
      </c>
      <c r="C56" s="588"/>
      <c r="D56" s="73"/>
      <c r="E56" s="611">
        <v>50</v>
      </c>
      <c r="F56" s="625">
        <v>2.2400000000000002</v>
      </c>
      <c r="G56" s="625">
        <v>0.44</v>
      </c>
      <c r="H56" s="625">
        <v>19.760000000000002</v>
      </c>
      <c r="I56" s="611">
        <v>91.96</v>
      </c>
      <c r="J56" s="626"/>
      <c r="K56" s="627"/>
      <c r="L56" s="487">
        <v>0.03</v>
      </c>
      <c r="M56" s="488"/>
      <c r="N56" s="489">
        <v>11.5</v>
      </c>
      <c r="O56" s="487">
        <v>5.4</v>
      </c>
      <c r="P56" s="487">
        <v>53</v>
      </c>
      <c r="Q56" s="488">
        <v>1.55</v>
      </c>
    </row>
    <row r="57" spans="1:20" ht="21.75" thickBot="1" x14ac:dyDescent="0.4">
      <c r="A57" s="99"/>
      <c r="B57" s="587" t="s">
        <v>31</v>
      </c>
      <c r="C57" s="589"/>
      <c r="D57" s="73"/>
      <c r="E57" s="503">
        <v>50</v>
      </c>
      <c r="F57" s="504">
        <v>3.12</v>
      </c>
      <c r="G57" s="504">
        <v>0.56000000000000005</v>
      </c>
      <c r="H57" s="504">
        <v>14.92</v>
      </c>
      <c r="I57" s="503">
        <v>77.2</v>
      </c>
      <c r="J57" s="628"/>
      <c r="K57" s="503"/>
      <c r="L57" s="483"/>
      <c r="M57" s="484"/>
      <c r="N57" s="485">
        <v>6.9</v>
      </c>
      <c r="O57" s="483">
        <v>7.6</v>
      </c>
      <c r="P57" s="483">
        <v>14.1</v>
      </c>
      <c r="Q57" s="484">
        <v>0.33</v>
      </c>
    </row>
    <row r="58" spans="1:20" ht="21.75" thickBot="1" x14ac:dyDescent="0.4">
      <c r="A58" s="139"/>
      <c r="B58" s="538"/>
      <c r="C58" s="562"/>
      <c r="D58" s="562" t="s">
        <v>12</v>
      </c>
      <c r="E58" s="549">
        <f>E57+E56+E55+E54+E53+E52+E51</f>
        <v>710</v>
      </c>
      <c r="F58" s="621">
        <f>F57+F56+F55+F54+F53+F52+F51</f>
        <v>18.131</v>
      </c>
      <c r="G58" s="622">
        <f>G57+G56+G55+G54+G53+G52+G51</f>
        <v>19.43</v>
      </c>
      <c r="H58" s="623">
        <f>H57+H56+H55+H54+H53+H52+H51</f>
        <v>86.917000000000002</v>
      </c>
      <c r="I58" s="549">
        <f>I57+I56+I55+I54+I53+I52+I51</f>
        <v>629.96</v>
      </c>
      <c r="J58" s="552">
        <v>0.35</v>
      </c>
      <c r="K58" s="549">
        <f>K57+K56+K55+K54+K53+K52+K51</f>
        <v>20.208000000000002</v>
      </c>
      <c r="L58" s="165">
        <f t="shared" ref="L58:M58" si="10">SUM(L52:L57)</f>
        <v>0.38400000000000001</v>
      </c>
      <c r="M58" s="497">
        <f t="shared" si="10"/>
        <v>106</v>
      </c>
      <c r="N58" s="165">
        <f>N51+N52+N53+N54+N55+N56+N57</f>
        <v>351.48</v>
      </c>
      <c r="O58" s="165">
        <f>O51+O52+O53+O54+O55+O56+O57</f>
        <v>93.17</v>
      </c>
      <c r="P58" s="165">
        <f>P51+P52+P53+P54+P55+P56+P57</f>
        <v>278.59000000000003</v>
      </c>
      <c r="Q58" s="64">
        <f>Q51+Q52+Q53+Q54+Q55+Q56+Q57</f>
        <v>5.4960000000000004</v>
      </c>
    </row>
    <row r="59" spans="1:20" ht="21.75" thickBot="1" x14ac:dyDescent="0.4">
      <c r="A59" s="139"/>
      <c r="B59" s="1237" t="s">
        <v>1</v>
      </c>
      <c r="C59" s="538"/>
      <c r="D59" s="562"/>
      <c r="E59" s="539"/>
      <c r="F59" s="540"/>
      <c r="G59" s="501"/>
      <c r="H59" s="541"/>
      <c r="I59" s="539"/>
      <c r="J59" s="553"/>
      <c r="K59" s="539"/>
      <c r="L59" s="501"/>
      <c r="M59" s="502"/>
      <c r="N59" s="499"/>
      <c r="O59" s="501"/>
      <c r="P59" s="501"/>
      <c r="Q59" s="502"/>
    </row>
    <row r="60" spans="1:20" s="62" customFormat="1" ht="21" x14ac:dyDescent="0.35">
      <c r="A60" s="99"/>
      <c r="B60" s="603" t="s">
        <v>170</v>
      </c>
      <c r="C60" s="605"/>
      <c r="D60" s="617"/>
      <c r="E60" s="475">
        <v>150</v>
      </c>
      <c r="F60" s="476">
        <v>4.5</v>
      </c>
      <c r="G60" s="297">
        <v>4.08</v>
      </c>
      <c r="H60" s="477">
        <v>7.58</v>
      </c>
      <c r="I60" s="475">
        <v>85</v>
      </c>
      <c r="J60" s="585"/>
      <c r="K60" s="297">
        <v>2.0499999999999998</v>
      </c>
      <c r="L60" s="513">
        <v>0.06</v>
      </c>
      <c r="M60" s="514">
        <v>32</v>
      </c>
      <c r="N60" s="513">
        <v>189.6</v>
      </c>
      <c r="O60" s="515">
        <v>22.1</v>
      </c>
      <c r="P60" s="515">
        <v>142.19999999999999</v>
      </c>
      <c r="Q60" s="516">
        <v>0.16</v>
      </c>
      <c r="R60" s="1012"/>
      <c r="S60" s="1012"/>
      <c r="T60" s="1012"/>
    </row>
    <row r="61" spans="1:20" s="62" customFormat="1" ht="21.75" thickBot="1" x14ac:dyDescent="0.4">
      <c r="A61" s="99"/>
      <c r="B61" s="152" t="s">
        <v>40</v>
      </c>
      <c r="C61" s="153"/>
      <c r="D61" s="616"/>
      <c r="E61" s="475">
        <v>100</v>
      </c>
      <c r="F61" s="476">
        <v>6.7</v>
      </c>
      <c r="G61" s="297">
        <v>8.5</v>
      </c>
      <c r="H61" s="477">
        <v>44.96</v>
      </c>
      <c r="I61" s="475">
        <v>184.98</v>
      </c>
      <c r="J61" s="585"/>
      <c r="K61" s="297"/>
      <c r="L61" s="491">
        <v>0.06</v>
      </c>
      <c r="M61" s="490">
        <v>2</v>
      </c>
      <c r="N61" s="491">
        <v>18.899999999999999</v>
      </c>
      <c r="O61" s="492">
        <v>27.4</v>
      </c>
      <c r="P61" s="492">
        <v>35</v>
      </c>
      <c r="Q61" s="493">
        <v>0.66</v>
      </c>
      <c r="R61" s="1012"/>
      <c r="S61" s="1012"/>
      <c r="T61" s="1012"/>
    </row>
    <row r="62" spans="1:20" ht="21.75" thickBot="1" x14ac:dyDescent="0.4">
      <c r="A62" s="92"/>
      <c r="B62" s="11"/>
      <c r="C62" s="156"/>
      <c r="D62" s="570" t="s">
        <v>12</v>
      </c>
      <c r="E62" s="85">
        <f>E61+E60</f>
        <v>250</v>
      </c>
      <c r="F62" s="530">
        <f>SUM(F60:F61)</f>
        <v>11.2</v>
      </c>
      <c r="G62" s="530">
        <f>SUM(G60:G61)</f>
        <v>12.58</v>
      </c>
      <c r="H62" s="530">
        <f>SUM(H60:H61)</f>
        <v>52.54</v>
      </c>
      <c r="I62" s="85">
        <f>SUM(I60:I61)</f>
        <v>269.98</v>
      </c>
      <c r="J62" s="528">
        <v>0.15</v>
      </c>
      <c r="K62" s="894">
        <f>SUM(K60:K61)</f>
        <v>2.0499999999999998</v>
      </c>
      <c r="L62" s="180">
        <f t="shared" ref="L62:Q62" si="11">SUM(L60:L61)</f>
        <v>0.12</v>
      </c>
      <c r="M62" s="529">
        <f t="shared" si="11"/>
        <v>34</v>
      </c>
      <c r="N62" s="180">
        <f t="shared" si="11"/>
        <v>208.5</v>
      </c>
      <c r="O62" s="180">
        <f t="shared" si="11"/>
        <v>49.5</v>
      </c>
      <c r="P62" s="180">
        <f t="shared" si="11"/>
        <v>177.2</v>
      </c>
      <c r="Q62" s="181">
        <f t="shared" si="11"/>
        <v>0.82000000000000006</v>
      </c>
    </row>
    <row r="63" spans="1:20" ht="19.5" thickBot="1" x14ac:dyDescent="0.35">
      <c r="A63" s="155"/>
      <c r="B63" s="1237" t="s">
        <v>26</v>
      </c>
      <c r="C63" s="538"/>
      <c r="D63" s="562"/>
      <c r="E63" s="539"/>
      <c r="F63" s="558"/>
      <c r="G63" s="558"/>
      <c r="H63" s="558"/>
      <c r="I63" s="539"/>
      <c r="J63" s="553"/>
      <c r="K63" s="539"/>
      <c r="L63" s="501"/>
      <c r="M63" s="502"/>
      <c r="N63" s="499"/>
      <c r="O63" s="501"/>
      <c r="P63" s="501"/>
      <c r="Q63" s="502"/>
    </row>
    <row r="64" spans="1:20" x14ac:dyDescent="0.3">
      <c r="A64" s="155"/>
      <c r="B64" s="82" t="s">
        <v>171</v>
      </c>
      <c r="C64" s="605"/>
      <c r="D64" s="617"/>
      <c r="E64" s="606">
        <v>80</v>
      </c>
      <c r="F64" s="607">
        <v>5.9</v>
      </c>
      <c r="G64" s="515">
        <v>5.4</v>
      </c>
      <c r="H64" s="608">
        <v>5.12</v>
      </c>
      <c r="I64" s="606">
        <v>146.69999999999999</v>
      </c>
      <c r="J64" s="624"/>
      <c r="K64" s="606">
        <v>23.44</v>
      </c>
      <c r="L64" s="513">
        <v>7.1999999999999995E-2</v>
      </c>
      <c r="M64" s="514">
        <v>268.31</v>
      </c>
      <c r="N64" s="513">
        <v>128.13999999999999</v>
      </c>
      <c r="O64" s="515">
        <v>21.88</v>
      </c>
      <c r="P64" s="515">
        <v>75.11</v>
      </c>
      <c r="Q64" s="516">
        <v>1.32</v>
      </c>
    </row>
    <row r="65" spans="1:20" x14ac:dyDescent="0.3">
      <c r="A65" s="155"/>
      <c r="B65" s="603" t="s">
        <v>172</v>
      </c>
      <c r="C65" s="153"/>
      <c r="D65" s="616"/>
      <c r="E65" s="611">
        <v>140</v>
      </c>
      <c r="F65" s="612">
        <v>2.87</v>
      </c>
      <c r="G65" s="487">
        <v>3.49</v>
      </c>
      <c r="H65" s="613">
        <v>32.06</v>
      </c>
      <c r="I65" s="611">
        <v>171.61</v>
      </c>
      <c r="J65" s="624"/>
      <c r="K65" s="630"/>
      <c r="L65" s="513">
        <v>9.9000000000000005E-2</v>
      </c>
      <c r="M65" s="514">
        <v>14.19</v>
      </c>
      <c r="N65" s="513">
        <v>22.274999999999999</v>
      </c>
      <c r="O65" s="515">
        <v>0.57599999999999996</v>
      </c>
      <c r="P65" s="515">
        <v>56.3</v>
      </c>
      <c r="Q65" s="516">
        <v>0.10150000000000001</v>
      </c>
    </row>
    <row r="66" spans="1:20" x14ac:dyDescent="0.3">
      <c r="A66" s="155"/>
      <c r="B66" s="152" t="s">
        <v>19</v>
      </c>
      <c r="C66" s="153"/>
      <c r="D66" s="616"/>
      <c r="E66" s="599">
        <v>200</v>
      </c>
      <c r="F66" s="612">
        <v>1.1399999999999999</v>
      </c>
      <c r="G66" s="487">
        <v>1.01</v>
      </c>
      <c r="H66" s="613">
        <v>11.93</v>
      </c>
      <c r="I66" s="611">
        <v>60.75</v>
      </c>
      <c r="J66" s="631"/>
      <c r="K66" s="599"/>
      <c r="L66" s="489"/>
      <c r="M66" s="517"/>
      <c r="N66" s="489">
        <v>10</v>
      </c>
      <c r="O66" s="487">
        <v>1.3</v>
      </c>
      <c r="P66" s="487">
        <v>2.5</v>
      </c>
      <c r="Q66" s="488">
        <v>0.28000000000000003</v>
      </c>
    </row>
    <row r="67" spans="1:20" s="62" customFormat="1" ht="21.75" thickBot="1" x14ac:dyDescent="0.4">
      <c r="A67" s="115"/>
      <c r="B67" s="587" t="s">
        <v>31</v>
      </c>
      <c r="C67" s="589"/>
      <c r="D67" s="73"/>
      <c r="E67" s="634">
        <v>30</v>
      </c>
      <c r="F67" s="635">
        <v>2.37</v>
      </c>
      <c r="G67" s="636">
        <v>0.3</v>
      </c>
      <c r="H67" s="637">
        <v>14.49</v>
      </c>
      <c r="I67" s="634">
        <v>71</v>
      </c>
      <c r="J67" s="638"/>
      <c r="K67" s="848"/>
      <c r="L67" s="978"/>
      <c r="M67" s="979"/>
      <c r="N67" s="980">
        <v>6.9</v>
      </c>
      <c r="O67" s="978">
        <v>9.9</v>
      </c>
      <c r="P67" s="978">
        <v>14.1</v>
      </c>
      <c r="Q67" s="979">
        <v>0.33</v>
      </c>
      <c r="R67" s="1012"/>
      <c r="S67" s="1012"/>
      <c r="T67" s="1012"/>
    </row>
    <row r="68" spans="1:20" ht="21.75" thickBot="1" x14ac:dyDescent="0.4">
      <c r="A68" s="115"/>
      <c r="B68" s="11"/>
      <c r="C68" s="156"/>
      <c r="D68" s="570" t="s">
        <v>12</v>
      </c>
      <c r="E68" s="549">
        <f>E67+E66+E65+E64</f>
        <v>450</v>
      </c>
      <c r="F68" s="550">
        <f>F67+F66+F65+F64</f>
        <v>12.280000000000001</v>
      </c>
      <c r="G68" s="550">
        <f>G67+G66+G65+G64</f>
        <v>10.200000000000001</v>
      </c>
      <c r="H68" s="597">
        <f>H67+H66+H65+H64</f>
        <v>63.6</v>
      </c>
      <c r="I68" s="549">
        <f>I67+I66+I65+I64</f>
        <v>450.06</v>
      </c>
      <c r="J68" s="552">
        <v>0.25</v>
      </c>
      <c r="K68" s="551">
        <f>K67+K66+K65+K64</f>
        <v>23.44</v>
      </c>
      <c r="L68" s="165">
        <f t="shared" ref="L68" si="12">SUM(L63:L67)</f>
        <v>0.17099999999999999</v>
      </c>
      <c r="M68" s="497">
        <f>M64+M65</f>
        <v>282.5</v>
      </c>
      <c r="N68" s="165">
        <f>N64+N65+N66+N67</f>
        <v>167.315</v>
      </c>
      <c r="O68" s="165">
        <f>O64+O65+O66+O67</f>
        <v>33.655999999999999</v>
      </c>
      <c r="P68" s="165">
        <f>P64+P65+P66+P67</f>
        <v>148.01</v>
      </c>
      <c r="Q68" s="64">
        <f>Q64+Q65+Q66+Q67</f>
        <v>2.0314999999999999</v>
      </c>
    </row>
    <row r="69" spans="1:20" s="59" customFormat="1" ht="21.75" thickBot="1" x14ac:dyDescent="0.4">
      <c r="A69" s="115"/>
      <c r="B69" s="11"/>
      <c r="C69" s="156"/>
      <c r="D69" s="582"/>
      <c r="E69" s="549"/>
      <c r="F69" s="550"/>
      <c r="G69" s="550"/>
      <c r="H69" s="550"/>
      <c r="I69" s="549"/>
      <c r="J69" s="552"/>
      <c r="K69" s="559"/>
      <c r="L69" s="969"/>
      <c r="M69" s="504"/>
      <c r="N69" s="969"/>
      <c r="O69" s="967"/>
      <c r="P69" s="967"/>
      <c r="Q69" s="968"/>
      <c r="R69" s="471"/>
      <c r="S69" s="471"/>
      <c r="T69" s="471"/>
    </row>
    <row r="70" spans="1:20" ht="19.5" thickBot="1" x14ac:dyDescent="0.35">
      <c r="B70" s="538"/>
      <c r="C70" s="562"/>
      <c r="D70" s="495" t="s">
        <v>20</v>
      </c>
      <c r="E70" s="549">
        <f>E68+E62+E58+E49+E46</f>
        <v>1940</v>
      </c>
      <c r="F70" s="1295">
        <f>F68+F62+F58+F49+F46</f>
        <v>54.001000000000005</v>
      </c>
      <c r="G70" s="1295">
        <f>G68+G62+G58+G49+G46</f>
        <v>60</v>
      </c>
      <c r="H70" s="1295">
        <f>H46+H49+H58+H62+H68</f>
        <v>260.99700000000001</v>
      </c>
      <c r="I70" s="551">
        <f>I46+I49+I58+I62+I68</f>
        <v>1800</v>
      </c>
      <c r="J70" s="552">
        <f>J46+J49+J58+J62+J68</f>
        <v>1</v>
      </c>
      <c r="K70" s="551">
        <f>K68+K62+K58+K49+K46</f>
        <v>49.996000000000009</v>
      </c>
      <c r="L70" s="1241">
        <f>L46+L49+L58+L62+L68</f>
        <v>0.89999999999999991</v>
      </c>
      <c r="M70" s="871">
        <f>M46+M49+M58+M68</f>
        <v>500</v>
      </c>
      <c r="N70" s="871">
        <f>N46+N49+N58+N62+N68</f>
        <v>899.99500000000012</v>
      </c>
      <c r="O70" s="871">
        <f>O46+O49+O58+O62+O68</f>
        <v>200.001</v>
      </c>
      <c r="P70" s="1241">
        <f>P46+P49+P58+P62+P68</f>
        <v>800</v>
      </c>
      <c r="Q70" s="1242">
        <f>Q46+Q49+Q58+Q62+Q68</f>
        <v>10.4175</v>
      </c>
    </row>
    <row r="71" spans="1:20" s="1" customFormat="1" ht="21.75" thickBot="1" x14ac:dyDescent="0.4">
      <c r="A71" s="13"/>
      <c r="B71" s="25"/>
      <c r="C71" s="25"/>
      <c r="D71" s="25"/>
      <c r="E71" s="504"/>
      <c r="F71" s="256"/>
      <c r="G71" s="256"/>
      <c r="H71" s="256"/>
      <c r="I71" s="256"/>
      <c r="J71" s="1131"/>
      <c r="K71" s="256"/>
      <c r="L71" s="256"/>
      <c r="M71" s="256"/>
      <c r="N71" s="256"/>
      <c r="O71" s="256"/>
      <c r="P71" s="256"/>
      <c r="Q71" s="677"/>
      <c r="R71" s="467"/>
      <c r="S71" s="467"/>
      <c r="T71" s="467"/>
    </row>
    <row r="72" spans="1:20" s="1" customFormat="1" ht="19.5" thickBot="1" x14ac:dyDescent="0.35">
      <c r="A72" s="13"/>
      <c r="B72" s="570"/>
      <c r="C72" s="582"/>
      <c r="D72" s="582"/>
      <c r="E72" s="558"/>
      <c r="F72" s="1243"/>
      <c r="G72" s="1243"/>
      <c r="H72" s="1243"/>
      <c r="I72" s="1243"/>
      <c r="J72" s="1243"/>
      <c r="K72" s="1243"/>
      <c r="L72" s="1243"/>
      <c r="M72" s="1243"/>
      <c r="N72" s="1243"/>
      <c r="O72" s="1243"/>
      <c r="P72" s="1243"/>
      <c r="Q72" s="1221"/>
      <c r="R72" s="467"/>
      <c r="S72" s="467"/>
      <c r="T72" s="467"/>
    </row>
    <row r="73" spans="1:20" s="1" customFormat="1" x14ac:dyDescent="0.3">
      <c r="A73" s="13"/>
      <c r="B73" s="13"/>
      <c r="C73" s="13"/>
      <c r="D73" s="13"/>
      <c r="E73" s="534"/>
      <c r="F73" s="467"/>
      <c r="G73" s="467"/>
      <c r="H73" s="467"/>
      <c r="I73" s="467"/>
      <c r="J73" s="467"/>
      <c r="K73" s="467"/>
      <c r="L73" s="467"/>
      <c r="M73" s="467"/>
      <c r="N73" s="467"/>
      <c r="O73" s="467"/>
      <c r="P73" s="467"/>
      <c r="Q73" s="467"/>
      <c r="R73" s="467"/>
      <c r="S73" s="467"/>
      <c r="T73" s="467"/>
    </row>
    <row r="74" spans="1:20" s="1" customFormat="1" x14ac:dyDescent="0.3">
      <c r="A74" s="13"/>
      <c r="B74" s="13"/>
      <c r="C74" s="13"/>
      <c r="D74" s="13"/>
      <c r="E74" s="534"/>
      <c r="F74" s="467"/>
      <c r="G74" s="467"/>
      <c r="H74" s="467"/>
      <c r="I74" s="467"/>
      <c r="J74" s="467"/>
      <c r="K74" s="467"/>
      <c r="L74" s="467"/>
      <c r="M74" s="467"/>
      <c r="N74" s="467"/>
      <c r="O74" s="467"/>
      <c r="P74" s="467"/>
      <c r="Q74" s="467"/>
      <c r="R74" s="467"/>
      <c r="S74" s="467"/>
      <c r="T74" s="467"/>
    </row>
    <row r="75" spans="1:20" s="1" customFormat="1" x14ac:dyDescent="0.3">
      <c r="A75" s="13"/>
      <c r="B75" s="13"/>
      <c r="C75" s="13"/>
      <c r="D75" s="13"/>
      <c r="E75" s="534"/>
      <c r="F75" s="467"/>
      <c r="G75" s="467"/>
      <c r="H75" s="467"/>
      <c r="I75" s="467"/>
      <c r="J75" s="467"/>
      <c r="K75" s="467"/>
      <c r="L75" s="467"/>
      <c r="M75" s="467"/>
      <c r="N75" s="467"/>
      <c r="O75" s="467"/>
      <c r="P75" s="467"/>
      <c r="Q75" s="467"/>
      <c r="R75" s="467"/>
      <c r="S75" s="467"/>
      <c r="T75" s="467"/>
    </row>
    <row r="76" spans="1:20" s="1" customFormat="1" x14ac:dyDescent="0.3">
      <c r="A76" s="13"/>
      <c r="B76" s="13"/>
      <c r="C76" s="13"/>
      <c r="D76" s="13"/>
      <c r="E76" s="534"/>
      <c r="F76" s="467"/>
      <c r="G76" s="467"/>
      <c r="H76" s="467"/>
      <c r="I76" s="467"/>
      <c r="J76" s="467"/>
      <c r="K76" s="467"/>
      <c r="L76" s="467"/>
      <c r="M76" s="467"/>
      <c r="N76" s="467"/>
      <c r="O76" s="467"/>
      <c r="P76" s="467"/>
      <c r="Q76" s="467"/>
      <c r="R76" s="467"/>
      <c r="S76" s="467"/>
      <c r="T76" s="467"/>
    </row>
    <row r="77" spans="1:20" s="1" customFormat="1" x14ac:dyDescent="0.3">
      <c r="A77" s="13"/>
      <c r="B77" s="13"/>
      <c r="C77" s="13"/>
      <c r="D77" s="13"/>
      <c r="E77" s="534"/>
      <c r="F77" s="467"/>
      <c r="G77" s="467"/>
      <c r="H77" s="467"/>
      <c r="I77" s="467"/>
      <c r="J77" s="467"/>
      <c r="K77" s="467"/>
      <c r="L77" s="467"/>
      <c r="M77" s="467"/>
      <c r="N77" s="467"/>
      <c r="O77" s="467"/>
      <c r="P77" s="467"/>
      <c r="Q77" s="467"/>
      <c r="R77" s="467"/>
      <c r="S77" s="467"/>
      <c r="T77" s="467"/>
    </row>
    <row r="78" spans="1:20" s="1" customFormat="1" x14ac:dyDescent="0.3">
      <c r="A78" s="13"/>
      <c r="B78" s="13"/>
      <c r="C78" s="13"/>
      <c r="D78" s="13"/>
      <c r="E78" s="534"/>
      <c r="F78" s="467"/>
      <c r="G78" s="467"/>
      <c r="H78" s="467"/>
      <c r="I78" s="467"/>
      <c r="J78" s="467"/>
      <c r="K78" s="467"/>
      <c r="L78" s="467"/>
      <c r="M78" s="467"/>
      <c r="N78" s="467"/>
      <c r="O78" s="467"/>
      <c r="P78" s="467"/>
      <c r="Q78" s="467"/>
      <c r="R78" s="467"/>
      <c r="S78" s="467"/>
      <c r="T78" s="467"/>
    </row>
    <row r="79" spans="1:20" s="1" customFormat="1" x14ac:dyDescent="0.3">
      <c r="A79" s="13"/>
      <c r="B79" s="13"/>
      <c r="C79" s="13"/>
      <c r="D79" s="13"/>
      <c r="E79" s="534"/>
      <c r="F79" s="467"/>
      <c r="G79" s="467"/>
      <c r="H79" s="467"/>
      <c r="I79" s="467"/>
      <c r="J79" s="467"/>
      <c r="K79" s="467"/>
      <c r="L79" s="467"/>
      <c r="M79" s="467"/>
      <c r="N79" s="467"/>
      <c r="O79" s="467"/>
      <c r="P79" s="467"/>
      <c r="Q79" s="467"/>
      <c r="R79" s="467"/>
      <c r="S79" s="467"/>
      <c r="T79" s="467"/>
    </row>
    <row r="80" spans="1:20" s="1" customFormat="1" x14ac:dyDescent="0.3">
      <c r="A80" s="13"/>
      <c r="B80" s="13"/>
      <c r="C80" s="13"/>
      <c r="D80" s="13"/>
      <c r="E80" s="534"/>
      <c r="F80" s="467"/>
      <c r="G80" s="467"/>
      <c r="H80" s="467"/>
      <c r="I80" s="467"/>
      <c r="J80" s="467"/>
      <c r="K80" s="467"/>
      <c r="L80" s="467"/>
      <c r="M80" s="467"/>
      <c r="N80" s="467"/>
      <c r="O80" s="467"/>
      <c r="P80" s="467"/>
      <c r="Q80" s="467"/>
      <c r="R80" s="467"/>
      <c r="S80" s="467"/>
      <c r="T80" s="467"/>
    </row>
    <row r="81" spans="1:20" s="1" customFormat="1" x14ac:dyDescent="0.3">
      <c r="A81" s="13"/>
      <c r="B81" s="13"/>
      <c r="C81" s="13"/>
      <c r="D81" s="13"/>
      <c r="E81" s="534"/>
      <c r="F81" s="467"/>
      <c r="G81" s="467"/>
      <c r="H81" s="467"/>
      <c r="I81" s="467"/>
      <c r="J81" s="467"/>
      <c r="K81" s="467"/>
      <c r="L81" s="467"/>
      <c r="M81" s="467"/>
      <c r="N81" s="467"/>
      <c r="O81" s="467"/>
      <c r="P81" s="467"/>
      <c r="Q81" s="467"/>
      <c r="R81" s="467"/>
      <c r="S81" s="467"/>
      <c r="T81" s="467"/>
    </row>
    <row r="82" spans="1:20" s="1" customFormat="1" x14ac:dyDescent="0.3">
      <c r="A82" s="13"/>
      <c r="B82" s="13"/>
      <c r="C82" s="13"/>
      <c r="D82" s="13"/>
      <c r="E82" s="534"/>
      <c r="F82" s="467"/>
      <c r="G82" s="467"/>
      <c r="H82" s="467"/>
      <c r="I82" s="467"/>
      <c r="J82" s="467"/>
      <c r="K82" s="467"/>
      <c r="L82" s="467"/>
      <c r="M82" s="467"/>
      <c r="N82" s="467"/>
      <c r="O82" s="467"/>
      <c r="P82" s="467"/>
      <c r="Q82" s="467"/>
      <c r="R82" s="467"/>
      <c r="S82" s="467"/>
      <c r="T82" s="467"/>
    </row>
    <row r="83" spans="1:20" s="1" customFormat="1" x14ac:dyDescent="0.3">
      <c r="A83" s="13"/>
      <c r="B83" s="13"/>
      <c r="C83" s="13"/>
      <c r="D83" s="13"/>
      <c r="E83" s="534"/>
      <c r="F83" s="467"/>
      <c r="G83" s="467"/>
      <c r="H83" s="467"/>
      <c r="I83" s="467"/>
      <c r="J83" s="467"/>
      <c r="K83" s="467"/>
      <c r="L83" s="467"/>
      <c r="M83" s="467"/>
      <c r="N83" s="467"/>
      <c r="O83" s="467"/>
      <c r="P83" s="467"/>
      <c r="Q83" s="467"/>
      <c r="R83" s="467"/>
      <c r="S83" s="467"/>
      <c r="T83" s="467"/>
    </row>
    <row r="84" spans="1:20" s="1" customFormat="1" x14ac:dyDescent="0.3">
      <c r="A84" s="13"/>
      <c r="B84" s="13"/>
      <c r="C84" s="13"/>
      <c r="D84" s="13"/>
      <c r="E84" s="534"/>
      <c r="F84" s="467"/>
      <c r="G84" s="467"/>
      <c r="H84" s="467"/>
      <c r="I84" s="467"/>
      <c r="J84" s="467"/>
      <c r="K84" s="467"/>
      <c r="L84" s="467"/>
      <c r="M84" s="467"/>
      <c r="N84" s="467"/>
      <c r="O84" s="467"/>
      <c r="P84" s="467"/>
      <c r="Q84" s="467"/>
      <c r="R84" s="467"/>
      <c r="S84" s="467"/>
      <c r="T84" s="467"/>
    </row>
    <row r="85" spans="1:20" s="1" customFormat="1" x14ac:dyDescent="0.3">
      <c r="A85" s="13"/>
      <c r="B85" s="13"/>
      <c r="C85" s="13"/>
      <c r="D85" s="13"/>
      <c r="E85" s="534"/>
      <c r="F85" s="467"/>
      <c r="G85" s="467"/>
      <c r="H85" s="467"/>
      <c r="I85" s="467"/>
      <c r="J85" s="467"/>
      <c r="K85" s="467"/>
      <c r="L85" s="467"/>
      <c r="M85" s="467"/>
      <c r="N85" s="467"/>
      <c r="O85" s="467"/>
      <c r="P85" s="467"/>
      <c r="Q85" s="467"/>
      <c r="R85" s="467"/>
      <c r="S85" s="467"/>
      <c r="T85" s="467"/>
    </row>
    <row r="86" spans="1:20" s="1" customFormat="1" x14ac:dyDescent="0.3">
      <c r="A86" s="13"/>
      <c r="B86" s="13"/>
      <c r="C86" s="13"/>
      <c r="D86" s="13"/>
      <c r="E86" s="534"/>
      <c r="F86" s="467"/>
      <c r="G86" s="467"/>
      <c r="H86" s="467"/>
      <c r="I86" s="467"/>
      <c r="J86" s="467"/>
      <c r="K86" s="467"/>
      <c r="L86" s="467"/>
      <c r="M86" s="467"/>
      <c r="N86" s="467"/>
      <c r="O86" s="467"/>
      <c r="P86" s="467"/>
      <c r="Q86" s="467"/>
      <c r="R86" s="467"/>
      <c r="S86" s="467"/>
      <c r="T86" s="467"/>
    </row>
    <row r="87" spans="1:20" s="1" customFormat="1" x14ac:dyDescent="0.3">
      <c r="A87" s="13"/>
      <c r="B87" s="13"/>
      <c r="C87" s="13"/>
      <c r="D87" s="13"/>
      <c r="E87" s="534"/>
      <c r="F87" s="467"/>
      <c r="G87" s="467"/>
      <c r="H87" s="467"/>
      <c r="I87" s="467"/>
      <c r="J87" s="467"/>
      <c r="K87" s="467"/>
      <c r="L87" s="467"/>
      <c r="M87" s="467"/>
      <c r="N87" s="467"/>
      <c r="O87" s="467"/>
      <c r="P87" s="467"/>
      <c r="Q87" s="467"/>
      <c r="R87" s="467"/>
      <c r="S87" s="467"/>
      <c r="T87" s="467"/>
    </row>
    <row r="88" spans="1:20" s="1" customFormat="1" x14ac:dyDescent="0.3">
      <c r="A88" s="13"/>
      <c r="B88" s="13"/>
      <c r="C88" s="13"/>
      <c r="D88" s="13"/>
      <c r="E88" s="534"/>
      <c r="F88" s="467"/>
      <c r="G88" s="467"/>
      <c r="H88" s="467"/>
      <c r="I88" s="467"/>
      <c r="J88" s="467"/>
      <c r="K88" s="467"/>
      <c r="L88" s="467"/>
      <c r="M88" s="467"/>
      <c r="N88" s="467"/>
      <c r="O88" s="467"/>
      <c r="P88" s="467"/>
      <c r="Q88" s="467"/>
      <c r="R88" s="467"/>
      <c r="S88" s="467"/>
      <c r="T88" s="467"/>
    </row>
    <row r="89" spans="1:20" s="1" customFormat="1" x14ac:dyDescent="0.3">
      <c r="A89" s="13"/>
      <c r="B89" s="13"/>
      <c r="C89" s="13"/>
      <c r="D89" s="13"/>
      <c r="E89" s="534"/>
      <c r="F89" s="467"/>
      <c r="G89" s="467"/>
      <c r="H89" s="467"/>
      <c r="I89" s="467"/>
      <c r="J89" s="467"/>
      <c r="K89" s="467"/>
      <c r="L89" s="467"/>
      <c r="M89" s="467"/>
      <c r="N89" s="467"/>
      <c r="O89" s="467"/>
      <c r="P89" s="467"/>
      <c r="Q89" s="467"/>
      <c r="R89" s="467"/>
      <c r="S89" s="467"/>
      <c r="T89" s="467"/>
    </row>
    <row r="90" spans="1:20" s="1" customFormat="1" x14ac:dyDescent="0.3">
      <c r="A90" s="13"/>
      <c r="B90" s="13"/>
      <c r="C90" s="13"/>
      <c r="D90" s="13"/>
      <c r="E90" s="534"/>
      <c r="F90" s="467"/>
      <c r="G90" s="467"/>
      <c r="H90" s="467"/>
      <c r="I90" s="467"/>
      <c r="J90" s="467"/>
      <c r="K90" s="467"/>
      <c r="L90" s="467"/>
      <c r="M90" s="467"/>
      <c r="N90" s="467"/>
      <c r="O90" s="467"/>
      <c r="P90" s="467"/>
      <c r="Q90" s="467"/>
      <c r="R90" s="467"/>
      <c r="S90" s="467"/>
      <c r="T90" s="467"/>
    </row>
    <row r="91" spans="1:20" s="1" customFormat="1" x14ac:dyDescent="0.3">
      <c r="A91" s="13"/>
      <c r="B91" s="13"/>
      <c r="C91" s="13"/>
      <c r="D91" s="13"/>
      <c r="E91" s="534"/>
      <c r="F91" s="467"/>
      <c r="G91" s="467"/>
      <c r="H91" s="467"/>
      <c r="I91" s="467"/>
      <c r="J91" s="467"/>
      <c r="K91" s="467"/>
      <c r="L91" s="467"/>
      <c r="M91" s="467"/>
      <c r="N91" s="467"/>
      <c r="O91" s="467"/>
      <c r="P91" s="467"/>
      <c r="Q91" s="467"/>
      <c r="R91" s="467"/>
      <c r="S91" s="467"/>
      <c r="T91" s="467"/>
    </row>
    <row r="92" spans="1:20" s="1" customFormat="1" x14ac:dyDescent="0.3">
      <c r="A92" s="13"/>
      <c r="B92" s="13"/>
      <c r="C92" s="13"/>
      <c r="D92" s="13"/>
      <c r="E92" s="534"/>
      <c r="F92" s="467"/>
      <c r="G92" s="467"/>
      <c r="H92" s="467"/>
      <c r="I92" s="467"/>
      <c r="J92" s="467"/>
      <c r="K92" s="467"/>
      <c r="L92" s="467"/>
      <c r="M92" s="467"/>
      <c r="N92" s="467"/>
      <c r="O92" s="467"/>
      <c r="P92" s="467"/>
      <c r="Q92" s="467"/>
      <c r="R92" s="467"/>
      <c r="S92" s="467"/>
      <c r="T92" s="467"/>
    </row>
    <row r="93" spans="1:20" s="1" customFormat="1" x14ac:dyDescent="0.3">
      <c r="A93" s="13"/>
      <c r="B93" s="13"/>
      <c r="C93" s="13"/>
      <c r="D93" s="13"/>
      <c r="E93" s="534"/>
      <c r="F93" s="467"/>
      <c r="G93" s="467"/>
      <c r="H93" s="467"/>
      <c r="I93" s="467"/>
      <c r="J93" s="467"/>
      <c r="K93" s="467"/>
      <c r="L93" s="467"/>
      <c r="M93" s="467"/>
      <c r="N93" s="467"/>
      <c r="O93" s="467"/>
      <c r="P93" s="467"/>
      <c r="Q93" s="467"/>
      <c r="R93" s="467"/>
      <c r="S93" s="467"/>
      <c r="T93" s="467"/>
    </row>
    <row r="94" spans="1:20" s="1" customFormat="1" x14ac:dyDescent="0.3">
      <c r="A94" s="13"/>
      <c r="B94" s="13"/>
      <c r="C94" s="13"/>
      <c r="D94" s="13"/>
      <c r="E94" s="534"/>
      <c r="F94" s="467"/>
      <c r="G94" s="467"/>
      <c r="H94" s="467"/>
      <c r="I94" s="467"/>
      <c r="J94" s="467"/>
      <c r="K94" s="467"/>
      <c r="L94" s="467"/>
      <c r="M94" s="467"/>
      <c r="N94" s="467"/>
      <c r="O94" s="467"/>
      <c r="P94" s="467"/>
      <c r="Q94" s="467"/>
      <c r="R94" s="467"/>
      <c r="S94" s="467"/>
      <c r="T94" s="467"/>
    </row>
    <row r="95" spans="1:20" s="1" customFormat="1" x14ac:dyDescent="0.3">
      <c r="A95" s="13"/>
      <c r="B95" s="13"/>
      <c r="C95" s="13"/>
      <c r="D95" s="13"/>
      <c r="E95" s="534"/>
      <c r="F95" s="467"/>
      <c r="G95" s="467"/>
      <c r="H95" s="467"/>
      <c r="I95" s="467"/>
      <c r="J95" s="467"/>
      <c r="K95" s="467"/>
      <c r="L95" s="467"/>
      <c r="M95" s="467"/>
      <c r="N95" s="467"/>
      <c r="O95" s="467"/>
      <c r="P95" s="467"/>
      <c r="Q95" s="467"/>
      <c r="R95" s="467"/>
      <c r="S95" s="467"/>
      <c r="T95" s="467"/>
    </row>
    <row r="96" spans="1:20" s="1" customFormat="1" x14ac:dyDescent="0.3">
      <c r="A96" s="13"/>
      <c r="B96" s="13"/>
      <c r="C96" s="13"/>
      <c r="D96" s="13"/>
      <c r="E96" s="534"/>
      <c r="F96" s="467"/>
      <c r="G96" s="467"/>
      <c r="H96" s="467"/>
      <c r="I96" s="467"/>
      <c r="J96" s="467"/>
      <c r="K96" s="467"/>
      <c r="L96" s="467"/>
      <c r="M96" s="467"/>
      <c r="N96" s="467"/>
      <c r="O96" s="467"/>
      <c r="P96" s="467"/>
      <c r="Q96" s="467"/>
      <c r="R96" s="467"/>
      <c r="S96" s="467"/>
      <c r="T96" s="467"/>
    </row>
    <row r="97" spans="1:20" s="1" customFormat="1" x14ac:dyDescent="0.3">
      <c r="A97" s="13"/>
      <c r="B97" s="13"/>
      <c r="C97" s="13"/>
      <c r="D97" s="13"/>
      <c r="E97" s="534"/>
      <c r="F97" s="467"/>
      <c r="G97" s="467"/>
      <c r="H97" s="467"/>
      <c r="I97" s="467"/>
      <c r="J97" s="467"/>
      <c r="K97" s="467"/>
      <c r="L97" s="467"/>
      <c r="M97" s="467"/>
      <c r="N97" s="467"/>
      <c r="O97" s="467"/>
      <c r="P97" s="467"/>
      <c r="Q97" s="467"/>
      <c r="R97" s="467"/>
      <c r="S97" s="467"/>
      <c r="T97" s="467"/>
    </row>
    <row r="98" spans="1:20" s="1" customFormat="1" x14ac:dyDescent="0.3">
      <c r="A98" s="13"/>
      <c r="B98" s="13"/>
      <c r="C98" s="13"/>
      <c r="D98" s="13"/>
      <c r="E98" s="534"/>
      <c r="F98" s="467"/>
      <c r="G98" s="467"/>
      <c r="H98" s="467"/>
      <c r="I98" s="467"/>
      <c r="J98" s="467"/>
      <c r="K98" s="467"/>
      <c r="L98" s="467"/>
      <c r="M98" s="467"/>
      <c r="N98" s="467"/>
      <c r="O98" s="467"/>
      <c r="P98" s="467"/>
      <c r="Q98" s="467"/>
      <c r="R98" s="467"/>
      <c r="S98" s="467"/>
      <c r="T98" s="467"/>
    </row>
    <row r="99" spans="1:20" s="1" customFormat="1" x14ac:dyDescent="0.3">
      <c r="A99" s="13"/>
      <c r="B99" s="13"/>
      <c r="C99" s="13"/>
      <c r="D99" s="13"/>
      <c r="E99" s="534"/>
      <c r="F99" s="467"/>
      <c r="G99" s="467"/>
      <c r="H99" s="467"/>
      <c r="I99" s="467"/>
      <c r="J99" s="467"/>
      <c r="K99" s="467"/>
      <c r="L99" s="467"/>
      <c r="M99" s="467"/>
      <c r="N99" s="467"/>
      <c r="O99" s="467"/>
      <c r="P99" s="467"/>
      <c r="Q99" s="467"/>
      <c r="R99" s="467"/>
      <c r="S99" s="467"/>
      <c r="T99" s="467"/>
    </row>
    <row r="100" spans="1:20" s="1" customFormat="1" x14ac:dyDescent="0.3">
      <c r="A100" s="13"/>
      <c r="B100" s="13"/>
      <c r="C100" s="13"/>
      <c r="D100" s="13"/>
      <c r="E100" s="534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</row>
    <row r="101" spans="1:20" s="1" customFormat="1" x14ac:dyDescent="0.3">
      <c r="A101" s="13"/>
      <c r="B101" s="13"/>
      <c r="C101" s="13"/>
      <c r="D101" s="13"/>
      <c r="E101" s="534"/>
      <c r="F101" s="467"/>
      <c r="G101" s="467"/>
      <c r="H101" s="467"/>
      <c r="I101" s="467"/>
      <c r="J101" s="467"/>
      <c r="K101" s="467"/>
      <c r="L101" s="467"/>
      <c r="M101" s="467"/>
      <c r="N101" s="467"/>
      <c r="O101" s="467"/>
      <c r="P101" s="467"/>
      <c r="Q101" s="467"/>
      <c r="R101" s="467"/>
      <c r="S101" s="467"/>
      <c r="T101" s="467"/>
    </row>
    <row r="102" spans="1:20" s="1" customFormat="1" x14ac:dyDescent="0.3">
      <c r="A102" s="13"/>
      <c r="B102" s="13"/>
      <c r="C102" s="13"/>
      <c r="D102" s="13"/>
      <c r="E102" s="534"/>
      <c r="F102" s="467"/>
      <c r="G102" s="467"/>
      <c r="H102" s="467"/>
      <c r="I102" s="467"/>
      <c r="J102" s="467"/>
      <c r="K102" s="467"/>
      <c r="L102" s="467"/>
      <c r="M102" s="467"/>
      <c r="N102" s="467"/>
      <c r="O102" s="467"/>
      <c r="P102" s="467"/>
      <c r="Q102" s="467"/>
      <c r="R102" s="467"/>
      <c r="S102" s="467"/>
      <c r="T102" s="467"/>
    </row>
    <row r="103" spans="1:20" s="1" customFormat="1" x14ac:dyDescent="0.3">
      <c r="A103" s="13"/>
      <c r="B103" s="13"/>
      <c r="C103" s="13"/>
      <c r="D103" s="13"/>
      <c r="E103" s="534"/>
      <c r="F103" s="467"/>
      <c r="G103" s="467"/>
      <c r="H103" s="467"/>
      <c r="I103" s="467"/>
      <c r="J103" s="467"/>
      <c r="K103" s="467"/>
      <c r="L103" s="467"/>
      <c r="M103" s="467"/>
      <c r="N103" s="467"/>
      <c r="O103" s="467"/>
      <c r="P103" s="467"/>
      <c r="Q103" s="467"/>
      <c r="R103" s="467"/>
      <c r="S103" s="467"/>
      <c r="T103" s="467"/>
    </row>
  </sheetData>
  <mergeCells count="4">
    <mergeCell ref="F6:H6"/>
    <mergeCell ref="K6:M6"/>
    <mergeCell ref="F40:H40"/>
    <mergeCell ref="K40:M40"/>
  </mergeCells>
  <pageMargins left="0" right="0" top="0.74803149606299213" bottom="0" header="0.31496062992125984" footer="0.31496062992125984"/>
  <pageSetup paperSize="9" scale="4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8B8E2"/>
    <pageSetUpPr fitToPage="1"/>
  </sheetPr>
  <dimension ref="A1:W408"/>
  <sheetViews>
    <sheetView tabSelected="1" zoomScale="60" zoomScaleNormal="60" workbookViewId="0">
      <selection activeCell="D65" sqref="D65"/>
    </sheetView>
  </sheetViews>
  <sheetFormatPr defaultRowHeight="21" x14ac:dyDescent="0.35"/>
  <cols>
    <col min="1" max="1" width="10.85546875" style="8" customWidth="1"/>
    <col min="2" max="2" width="16.7109375" style="4" customWidth="1"/>
    <col min="3" max="3" width="8.85546875" style="3"/>
    <col min="4" max="4" width="52.85546875" style="3" customWidth="1"/>
    <col min="5" max="5" width="14.5703125" style="5" customWidth="1"/>
    <col min="6" max="6" width="13.5703125" style="1" customWidth="1"/>
    <col min="7" max="7" width="13.42578125" style="1" customWidth="1"/>
    <col min="8" max="8" width="19" style="1" customWidth="1"/>
    <col min="9" max="9" width="14" style="6" customWidth="1"/>
    <col min="10" max="10" width="14" style="23" customWidth="1"/>
    <col min="11" max="11" width="14.7109375" style="6" customWidth="1"/>
    <col min="12" max="12" width="14.42578125" customWidth="1"/>
    <col min="13" max="13" width="19.140625" style="28" customWidth="1"/>
    <col min="14" max="14" width="13.85546875" style="28" customWidth="1"/>
    <col min="15" max="15" width="13" style="28" customWidth="1"/>
    <col min="16" max="16" width="16.28515625" style="28" customWidth="1"/>
    <col min="17" max="17" width="14.7109375" style="28" customWidth="1"/>
    <col min="18" max="18" width="11.85546875" style="28" customWidth="1"/>
    <col min="19" max="19" width="12.140625" style="28" customWidth="1"/>
    <col min="20" max="20" width="11" style="28" customWidth="1"/>
    <col min="21" max="21" width="15" style="28" customWidth="1"/>
    <col min="22" max="22" width="16.140625" style="28" customWidth="1"/>
    <col min="23" max="23" width="24.28515625" style="28" customWidth="1"/>
    <col min="24" max="28" width="7.7109375" customWidth="1"/>
    <col min="29" max="29" width="9.140625" customWidth="1"/>
    <col min="30" max="30" width="8.28515625" customWidth="1"/>
    <col min="31" max="31" width="7.7109375" customWidth="1"/>
    <col min="32" max="32" width="12.140625" customWidth="1"/>
  </cols>
  <sheetData>
    <row r="1" spans="1:23" s="59" customFormat="1" x14ac:dyDescent="0.35">
      <c r="A1" s="13"/>
      <c r="B1" s="3"/>
      <c r="C1" s="3"/>
      <c r="D1" s="3"/>
      <c r="E1" s="2"/>
      <c r="F1" s="1"/>
      <c r="G1" s="1"/>
      <c r="H1" s="1"/>
      <c r="I1" s="1"/>
      <c r="J1" s="1"/>
      <c r="K1" s="1"/>
      <c r="M1" s="28"/>
      <c r="N1" s="55"/>
      <c r="Q1" s="1102" t="s">
        <v>110</v>
      </c>
      <c r="R1" s="28"/>
      <c r="S1" s="28"/>
      <c r="T1" s="28"/>
      <c r="U1" s="28"/>
      <c r="V1" s="28"/>
      <c r="W1" s="28"/>
    </row>
    <row r="2" spans="1:23" s="59" customFormat="1" x14ac:dyDescent="0.35">
      <c r="A2" s="13"/>
      <c r="B2" s="3"/>
      <c r="C2" s="3"/>
      <c r="D2" s="3"/>
      <c r="E2" s="2"/>
      <c r="F2" s="1"/>
      <c r="G2" s="1"/>
      <c r="H2" s="1"/>
      <c r="I2" s="1"/>
      <c r="J2" s="1"/>
      <c r="K2" s="1"/>
      <c r="M2" s="28"/>
      <c r="N2" s="55"/>
      <c r="Q2" s="1096" t="s">
        <v>129</v>
      </c>
      <c r="R2" s="28"/>
      <c r="S2" s="28"/>
      <c r="T2" s="28"/>
      <c r="U2" s="28"/>
      <c r="V2" s="28"/>
      <c r="W2" s="28"/>
    </row>
    <row r="3" spans="1:23" s="59" customFormat="1" x14ac:dyDescent="0.35">
      <c r="A3" s="13"/>
      <c r="B3" s="3"/>
      <c r="C3" s="3"/>
      <c r="D3" s="3"/>
      <c r="E3" s="2"/>
      <c r="F3" s="1"/>
      <c r="G3" s="1"/>
      <c r="H3" s="1"/>
      <c r="I3" s="1"/>
      <c r="J3" s="1"/>
      <c r="K3" s="1"/>
      <c r="M3" s="28"/>
      <c r="N3" s="55"/>
      <c r="P3" s="1097"/>
      <c r="Q3" s="1096" t="s">
        <v>128</v>
      </c>
      <c r="R3" s="28"/>
      <c r="S3" s="28"/>
      <c r="T3" s="28"/>
      <c r="U3" s="28"/>
      <c r="V3" s="28"/>
      <c r="W3" s="28"/>
    </row>
    <row r="4" spans="1:23" s="59" customFormat="1" x14ac:dyDescent="0.35">
      <c r="A4" s="13"/>
      <c r="B4" s="3"/>
      <c r="C4" s="3"/>
      <c r="D4" s="3"/>
      <c r="E4" s="2"/>
      <c r="F4" s="1"/>
      <c r="G4" s="1"/>
      <c r="H4" s="1"/>
      <c r="I4" s="1"/>
      <c r="J4" s="1"/>
      <c r="K4" s="1"/>
      <c r="M4" s="28"/>
      <c r="N4" s="55"/>
      <c r="Q4" s="1099"/>
      <c r="R4" s="28"/>
      <c r="S4" s="28"/>
      <c r="T4" s="28"/>
      <c r="U4" s="28"/>
      <c r="V4" s="28"/>
      <c r="W4" s="28"/>
    </row>
    <row r="5" spans="1:23" s="59" customFormat="1" ht="21.75" thickBot="1" x14ac:dyDescent="0.4">
      <c r="A5" s="13"/>
      <c r="B5" s="3"/>
      <c r="C5" s="3"/>
      <c r="D5" s="3"/>
      <c r="E5" s="2"/>
      <c r="F5" s="1"/>
      <c r="G5" s="1"/>
      <c r="H5" s="1"/>
      <c r="I5" s="1"/>
      <c r="J5" s="1"/>
      <c r="K5" s="1"/>
      <c r="L5" s="1"/>
      <c r="M5" s="55"/>
      <c r="N5" s="55"/>
      <c r="O5" s="55"/>
      <c r="P5" s="55"/>
      <c r="Q5" s="55"/>
      <c r="R5" s="28"/>
      <c r="S5" s="28"/>
      <c r="T5" s="28"/>
      <c r="U5" s="28"/>
      <c r="V5" s="28"/>
      <c r="W5" s="28"/>
    </row>
    <row r="6" spans="1:23" ht="24.95" customHeight="1" thickBot="1" x14ac:dyDescent="0.45">
      <c r="A6" s="49"/>
      <c r="B6" s="762" t="s">
        <v>81</v>
      </c>
      <c r="C6" s="765"/>
      <c r="D6" s="765"/>
      <c r="E6" s="776" t="s">
        <v>4</v>
      </c>
      <c r="F6" s="1202" t="s">
        <v>9</v>
      </c>
      <c r="G6" s="1203"/>
      <c r="H6" s="1204"/>
      <c r="I6" s="1164" t="s">
        <v>10</v>
      </c>
      <c r="J6" s="762"/>
      <c r="K6" s="1202" t="s">
        <v>16</v>
      </c>
      <c r="L6" s="1203"/>
      <c r="M6" s="1204"/>
      <c r="N6" s="1165"/>
      <c r="O6" s="1163" t="s">
        <v>70</v>
      </c>
      <c r="P6" s="1166"/>
      <c r="Q6" s="1167"/>
      <c r="R6" s="171"/>
      <c r="S6" s="171"/>
      <c r="T6" s="171"/>
      <c r="U6" s="171"/>
      <c r="V6" s="171"/>
      <c r="W6" s="171"/>
    </row>
    <row r="7" spans="1:23" ht="24.95" customHeight="1" thickBot="1" x14ac:dyDescent="0.45">
      <c r="A7" s="49" t="s">
        <v>15</v>
      </c>
      <c r="B7" s="1164" t="s">
        <v>76</v>
      </c>
      <c r="C7" s="1163"/>
      <c r="D7" s="765"/>
      <c r="E7" s="776" t="s">
        <v>5</v>
      </c>
      <c r="F7" s="1169" t="s">
        <v>6</v>
      </c>
      <c r="G7" s="1164" t="s">
        <v>7</v>
      </c>
      <c r="H7" s="1296" t="s">
        <v>8</v>
      </c>
      <c r="I7" s="776" t="s">
        <v>11</v>
      </c>
      <c r="J7" s="1164"/>
      <c r="K7" s="1168" t="s">
        <v>17</v>
      </c>
      <c r="L7" s="1174" t="s">
        <v>63</v>
      </c>
      <c r="M7" s="1135" t="s">
        <v>64</v>
      </c>
      <c r="N7" s="1173" t="s">
        <v>65</v>
      </c>
      <c r="O7" s="1174" t="s">
        <v>67</v>
      </c>
      <c r="P7" s="1175" t="s">
        <v>66</v>
      </c>
      <c r="Q7" s="1176" t="s">
        <v>68</v>
      </c>
      <c r="R7" s="171"/>
      <c r="S7" s="171"/>
      <c r="T7" s="171"/>
      <c r="U7" s="171"/>
      <c r="V7" s="171"/>
      <c r="W7" s="171"/>
    </row>
    <row r="8" spans="1:23" s="68" customFormat="1" ht="24.95" customHeight="1" thickBot="1" x14ac:dyDescent="0.4">
      <c r="A8" s="92"/>
      <c r="B8" s="396" t="s">
        <v>2</v>
      </c>
      <c r="C8" s="350"/>
      <c r="D8" s="200"/>
      <c r="E8" s="95"/>
      <c r="F8" s="96"/>
      <c r="G8" s="96"/>
      <c r="H8" s="96"/>
      <c r="I8" s="97"/>
      <c r="J8" s="98"/>
      <c r="K8" s="97"/>
      <c r="L8" s="1268"/>
      <c r="M8" s="1269"/>
      <c r="N8" s="1266"/>
      <c r="O8" s="1268"/>
      <c r="P8" s="1268"/>
      <c r="Q8" s="1269"/>
      <c r="R8" s="122"/>
      <c r="S8" s="122"/>
      <c r="T8" s="122"/>
      <c r="U8" s="122"/>
      <c r="V8" s="96"/>
      <c r="W8" s="122"/>
    </row>
    <row r="9" spans="1:23" s="68" customFormat="1" ht="24.95" customHeight="1" x14ac:dyDescent="0.4">
      <c r="A9" s="99">
        <v>84</v>
      </c>
      <c r="B9" s="359" t="s">
        <v>174</v>
      </c>
      <c r="C9" s="360"/>
      <c r="D9" s="361"/>
      <c r="E9" s="188">
        <v>145</v>
      </c>
      <c r="F9" s="189">
        <v>5.61</v>
      </c>
      <c r="G9" s="190">
        <v>9.73</v>
      </c>
      <c r="H9" s="191">
        <v>5.07</v>
      </c>
      <c r="I9" s="188">
        <v>111.78</v>
      </c>
      <c r="J9" s="192"/>
      <c r="K9" s="427">
        <v>1.75</v>
      </c>
      <c r="L9" s="1297">
        <v>0.27</v>
      </c>
      <c r="M9" s="1298">
        <v>250.76</v>
      </c>
      <c r="N9" s="1299">
        <v>158.44999999999999</v>
      </c>
      <c r="O9" s="1297">
        <v>0.56799999999999995</v>
      </c>
      <c r="P9" s="1297">
        <v>48.194000000000003</v>
      </c>
      <c r="Q9" s="1298">
        <v>1.35</v>
      </c>
      <c r="R9" s="122"/>
      <c r="S9" s="122"/>
      <c r="T9" s="122"/>
      <c r="U9" s="122"/>
      <c r="V9" s="96"/>
      <c r="W9" s="122"/>
    </row>
    <row r="10" spans="1:23" s="68" customFormat="1" ht="24.95" customHeight="1" x14ac:dyDescent="0.4">
      <c r="A10" s="99">
        <v>1</v>
      </c>
      <c r="B10" s="362" t="s">
        <v>49</v>
      </c>
      <c r="C10" s="363"/>
      <c r="D10" s="363"/>
      <c r="E10" s="109" t="s">
        <v>48</v>
      </c>
      <c r="F10" s="104">
        <v>1.53</v>
      </c>
      <c r="G10" s="105">
        <v>6.93</v>
      </c>
      <c r="H10" s="106">
        <v>10.32</v>
      </c>
      <c r="I10" s="103">
        <v>56.54</v>
      </c>
      <c r="J10" s="98"/>
      <c r="K10" s="301"/>
      <c r="L10" s="428">
        <v>3.1E-2</v>
      </c>
      <c r="M10" s="429">
        <v>25</v>
      </c>
      <c r="N10" s="430">
        <v>5.81</v>
      </c>
      <c r="O10" s="428">
        <v>6.18</v>
      </c>
      <c r="P10" s="428">
        <v>18.18</v>
      </c>
      <c r="Q10" s="429">
        <v>0.38700000000000001</v>
      </c>
      <c r="R10" s="122"/>
      <c r="S10" s="122"/>
      <c r="T10" s="122"/>
      <c r="U10" s="122"/>
      <c r="V10" s="96"/>
      <c r="W10" s="122"/>
    </row>
    <row r="11" spans="1:23" s="68" customFormat="1" ht="24.95" customHeight="1" thickBot="1" x14ac:dyDescent="0.45">
      <c r="A11" s="99">
        <v>414</v>
      </c>
      <c r="B11" s="364" t="s">
        <v>29</v>
      </c>
      <c r="C11" s="365"/>
      <c r="D11" s="366"/>
      <c r="E11" s="151">
        <v>180</v>
      </c>
      <c r="F11" s="193">
        <v>3.24</v>
      </c>
      <c r="G11" s="194">
        <v>2.4</v>
      </c>
      <c r="H11" s="195">
        <v>26.28</v>
      </c>
      <c r="I11" s="151">
        <v>111.68</v>
      </c>
      <c r="J11" s="196"/>
      <c r="K11" s="431">
        <v>1.17</v>
      </c>
      <c r="L11" s="432">
        <v>0.04</v>
      </c>
      <c r="M11" s="433">
        <v>18</v>
      </c>
      <c r="N11" s="434">
        <v>113.2</v>
      </c>
      <c r="O11" s="432">
        <v>12.6</v>
      </c>
      <c r="P11" s="432">
        <v>81</v>
      </c>
      <c r="Q11" s="433">
        <v>0.12</v>
      </c>
      <c r="R11" s="173"/>
      <c r="S11" s="173"/>
      <c r="T11" s="173"/>
      <c r="U11" s="173"/>
      <c r="V11" s="174"/>
      <c r="W11" s="173"/>
    </row>
    <row r="12" spans="1:23" s="68" customFormat="1" ht="24.95" customHeight="1" thickBot="1" x14ac:dyDescent="0.45">
      <c r="A12" s="87"/>
      <c r="B12" s="351"/>
      <c r="C12" s="352"/>
      <c r="D12" s="352" t="s">
        <v>12</v>
      </c>
      <c r="E12" s="204">
        <f>E11+E10+E9</f>
        <v>350</v>
      </c>
      <c r="F12" s="205">
        <f>F9+F10+F11</f>
        <v>10.38</v>
      </c>
      <c r="G12" s="205">
        <f>G9+G10+G11</f>
        <v>19.059999999999999</v>
      </c>
      <c r="H12" s="205">
        <f>H9+H10+H11</f>
        <v>41.67</v>
      </c>
      <c r="I12" s="206">
        <f>I9+I10+I11</f>
        <v>280</v>
      </c>
      <c r="J12" s="207">
        <v>0.2</v>
      </c>
      <c r="K12" s="206">
        <f>K11+K10+K9</f>
        <v>2.92</v>
      </c>
      <c r="L12" s="208">
        <f t="shared" ref="L12:Q12" si="0">L11+L10+L9</f>
        <v>0.34100000000000003</v>
      </c>
      <c r="M12" s="208">
        <f t="shared" si="0"/>
        <v>293.76</v>
      </c>
      <c r="N12" s="208">
        <f t="shared" si="0"/>
        <v>277.45999999999998</v>
      </c>
      <c r="O12" s="208">
        <f t="shared" si="0"/>
        <v>19.348000000000003</v>
      </c>
      <c r="P12" s="208">
        <f t="shared" si="0"/>
        <v>147.37400000000002</v>
      </c>
      <c r="Q12" s="206">
        <f t="shared" si="0"/>
        <v>1.8570000000000002</v>
      </c>
      <c r="R12" s="122"/>
      <c r="S12" s="122"/>
      <c r="T12" s="122"/>
      <c r="U12" s="122"/>
      <c r="V12" s="96"/>
      <c r="W12" s="122"/>
    </row>
    <row r="13" spans="1:23" s="68" customFormat="1" ht="24.95" customHeight="1" thickBot="1" x14ac:dyDescent="0.45">
      <c r="A13" s="121"/>
      <c r="B13" s="1300" t="s">
        <v>22</v>
      </c>
      <c r="C13" s="353"/>
      <c r="D13" s="353"/>
      <c r="E13" s="95"/>
      <c r="F13" s="122"/>
      <c r="G13" s="122"/>
      <c r="H13" s="122"/>
      <c r="I13" s="95"/>
      <c r="J13" s="98"/>
      <c r="K13" s="435"/>
      <c r="L13" s="436"/>
      <c r="M13" s="437"/>
      <c r="N13" s="438"/>
      <c r="O13" s="436"/>
      <c r="P13" s="436"/>
      <c r="Q13" s="437"/>
      <c r="R13" s="157"/>
      <c r="S13" s="157"/>
      <c r="T13" s="157"/>
      <c r="U13" s="158"/>
      <c r="V13" s="175"/>
      <c r="W13" s="158"/>
    </row>
    <row r="14" spans="1:23" s="68" customFormat="1" ht="24.95" customHeight="1" thickBot="1" x14ac:dyDescent="0.45">
      <c r="A14" s="123">
        <v>418</v>
      </c>
      <c r="B14" s="351" t="s">
        <v>24</v>
      </c>
      <c r="C14" s="352"/>
      <c r="D14" s="422"/>
      <c r="E14" s="151">
        <v>100</v>
      </c>
      <c r="F14" s="423">
        <v>0.14000000000000001</v>
      </c>
      <c r="G14" s="423"/>
      <c r="H14" s="424">
        <v>11.4</v>
      </c>
      <c r="I14" s="425">
        <v>70</v>
      </c>
      <c r="J14" s="426"/>
      <c r="K14" s="439">
        <v>2</v>
      </c>
      <c r="L14" s="440">
        <v>0.04</v>
      </c>
      <c r="M14" s="441"/>
      <c r="N14" s="442">
        <v>40</v>
      </c>
      <c r="O14" s="440">
        <v>4</v>
      </c>
      <c r="P14" s="440">
        <v>18</v>
      </c>
      <c r="Q14" s="441">
        <v>0.2</v>
      </c>
      <c r="R14" s="173"/>
      <c r="S14" s="173"/>
      <c r="T14" s="173"/>
      <c r="U14" s="176"/>
      <c r="V14" s="174"/>
      <c r="W14" s="176"/>
    </row>
    <row r="15" spans="1:23" s="68" customFormat="1" ht="24.95" customHeight="1" thickBot="1" x14ac:dyDescent="0.45">
      <c r="A15" s="121"/>
      <c r="B15" s="351"/>
      <c r="C15" s="352"/>
      <c r="D15" s="352" t="s">
        <v>12</v>
      </c>
      <c r="E15" s="209">
        <v>100</v>
      </c>
      <c r="F15" s="205">
        <f>F14</f>
        <v>0.14000000000000001</v>
      </c>
      <c r="G15" s="205"/>
      <c r="H15" s="210">
        <f>H14</f>
        <v>11.4</v>
      </c>
      <c r="I15" s="211">
        <f>I14</f>
        <v>70</v>
      </c>
      <c r="J15" s="207">
        <v>0.05</v>
      </c>
      <c r="K15" s="211">
        <f>K14</f>
        <v>2</v>
      </c>
      <c r="L15" s="212">
        <f t="shared" ref="L15:Q15" si="1">L14</f>
        <v>0.04</v>
      </c>
      <c r="M15" s="212">
        <f t="shared" si="1"/>
        <v>0</v>
      </c>
      <c r="N15" s="212">
        <f t="shared" si="1"/>
        <v>40</v>
      </c>
      <c r="O15" s="212">
        <f t="shared" si="1"/>
        <v>4</v>
      </c>
      <c r="P15" s="212">
        <f t="shared" si="1"/>
        <v>18</v>
      </c>
      <c r="Q15" s="211">
        <f t="shared" si="1"/>
        <v>0.2</v>
      </c>
      <c r="R15" s="122"/>
      <c r="S15" s="122"/>
      <c r="T15" s="122"/>
      <c r="U15" s="122"/>
      <c r="V15" s="173"/>
      <c r="W15" s="122"/>
    </row>
    <row r="16" spans="1:23" s="68" customFormat="1" ht="24.95" customHeight="1" thickBot="1" x14ac:dyDescent="0.45">
      <c r="A16" s="121"/>
      <c r="B16" s="1300" t="s">
        <v>0</v>
      </c>
      <c r="C16" s="354"/>
      <c r="D16" s="353"/>
      <c r="E16" s="95"/>
      <c r="F16" s="122"/>
      <c r="G16" s="122"/>
      <c r="H16" s="122"/>
      <c r="I16" s="95"/>
      <c r="J16" s="129"/>
      <c r="K16" s="435"/>
      <c r="L16" s="436"/>
      <c r="M16" s="437"/>
      <c r="N16" s="438"/>
      <c r="O16" s="436"/>
      <c r="P16" s="436"/>
      <c r="Q16" s="437"/>
      <c r="R16" s="122"/>
      <c r="S16" s="122"/>
      <c r="T16" s="122"/>
      <c r="U16" s="122"/>
      <c r="V16" s="173"/>
      <c r="W16" s="122"/>
    </row>
    <row r="17" spans="1:23" s="68" customFormat="1" ht="24.95" customHeight="1" x14ac:dyDescent="0.4">
      <c r="A17" s="99">
        <v>2</v>
      </c>
      <c r="B17" s="359" t="s">
        <v>83</v>
      </c>
      <c r="C17" s="360"/>
      <c r="D17" s="361"/>
      <c r="E17" s="188">
        <v>30</v>
      </c>
      <c r="F17" s="189">
        <v>1.17</v>
      </c>
      <c r="G17" s="190">
        <v>2.8</v>
      </c>
      <c r="H17" s="191">
        <v>5.57</v>
      </c>
      <c r="I17" s="188">
        <v>49.7</v>
      </c>
      <c r="J17" s="148"/>
      <c r="K17" s="443">
        <v>4.21</v>
      </c>
      <c r="L17" s="444">
        <v>1.26E-2</v>
      </c>
      <c r="M17" s="445"/>
      <c r="N17" s="444">
        <v>6.5</v>
      </c>
      <c r="O17" s="446">
        <v>0.86</v>
      </c>
      <c r="P17" s="446">
        <v>9.3629999999999995</v>
      </c>
      <c r="Q17" s="445">
        <v>0.315</v>
      </c>
      <c r="R17" s="122"/>
      <c r="S17" s="122"/>
      <c r="T17" s="122"/>
      <c r="U17" s="122"/>
      <c r="V17" s="173"/>
      <c r="W17" s="122"/>
    </row>
    <row r="18" spans="1:23" s="68" customFormat="1" ht="24.95" customHeight="1" x14ac:dyDescent="0.4">
      <c r="A18" s="99">
        <v>34</v>
      </c>
      <c r="B18" s="367" t="s">
        <v>142</v>
      </c>
      <c r="C18" s="368"/>
      <c r="D18" s="369"/>
      <c r="E18" s="103">
        <v>150</v>
      </c>
      <c r="F18" s="104">
        <v>2.04</v>
      </c>
      <c r="G18" s="105">
        <v>3.46</v>
      </c>
      <c r="H18" s="106">
        <v>11.12</v>
      </c>
      <c r="I18" s="103">
        <v>68.069999999999993</v>
      </c>
      <c r="J18" s="129"/>
      <c r="K18" s="306">
        <v>1.4</v>
      </c>
      <c r="L18" s="430">
        <v>6.7500000000000004E-2</v>
      </c>
      <c r="M18" s="429">
        <v>3.75</v>
      </c>
      <c r="N18" s="430">
        <v>16.035</v>
      </c>
      <c r="O18" s="428">
        <v>0.61850000000000005</v>
      </c>
      <c r="P18" s="428">
        <v>22.465</v>
      </c>
      <c r="Q18" s="429">
        <v>0.65849999999999997</v>
      </c>
      <c r="R18" s="122"/>
      <c r="S18" s="122"/>
      <c r="T18" s="122"/>
      <c r="U18" s="122"/>
      <c r="V18" s="173"/>
      <c r="W18" s="122"/>
    </row>
    <row r="19" spans="1:23" s="68" customFormat="1" ht="24.95" customHeight="1" x14ac:dyDescent="0.4">
      <c r="A19" s="99">
        <v>165</v>
      </c>
      <c r="B19" s="367" t="s">
        <v>173</v>
      </c>
      <c r="C19" s="368"/>
      <c r="D19" s="369"/>
      <c r="E19" s="103">
        <v>110</v>
      </c>
      <c r="F19" s="130">
        <v>6.49</v>
      </c>
      <c r="G19" s="131">
        <v>5.7</v>
      </c>
      <c r="H19" s="106">
        <v>15.15</v>
      </c>
      <c r="I19" s="103">
        <v>97.98</v>
      </c>
      <c r="J19" s="129"/>
      <c r="K19" s="306">
        <v>4.05</v>
      </c>
      <c r="L19" s="430">
        <v>3.4000000000000002E-2</v>
      </c>
      <c r="M19" s="429">
        <v>8.33</v>
      </c>
      <c r="N19" s="430">
        <v>9.2899999999999991</v>
      </c>
      <c r="O19" s="428">
        <v>0.78300000000000003</v>
      </c>
      <c r="P19" s="428">
        <v>28.54</v>
      </c>
      <c r="Q19" s="429">
        <v>0.40400000000000003</v>
      </c>
      <c r="R19" s="122"/>
      <c r="S19" s="122"/>
      <c r="T19" s="122"/>
      <c r="U19" s="122"/>
      <c r="V19" s="173"/>
      <c r="W19" s="122"/>
    </row>
    <row r="20" spans="1:23" s="68" customFormat="1" ht="24.95" customHeight="1" x14ac:dyDescent="0.4">
      <c r="A20" s="99">
        <v>228</v>
      </c>
      <c r="B20" s="367" t="s">
        <v>176</v>
      </c>
      <c r="C20" s="369"/>
      <c r="D20" s="363"/>
      <c r="E20" s="103">
        <v>50</v>
      </c>
      <c r="F20" s="130">
        <v>2.58</v>
      </c>
      <c r="G20" s="131">
        <v>4.33</v>
      </c>
      <c r="H20" s="106">
        <v>12.28</v>
      </c>
      <c r="I20" s="103">
        <v>89.22</v>
      </c>
      <c r="J20" s="129"/>
      <c r="K20" s="306">
        <v>3.6</v>
      </c>
      <c r="L20" s="430">
        <v>6.3799999999999996E-2</v>
      </c>
      <c r="M20" s="429">
        <v>40.299999999999997</v>
      </c>
      <c r="N20" s="430">
        <v>29.59</v>
      </c>
      <c r="O20" s="428">
        <v>0.55800000000000005</v>
      </c>
      <c r="P20" s="428">
        <v>112.9</v>
      </c>
      <c r="Q20" s="429">
        <v>0.66</v>
      </c>
      <c r="R20" s="122"/>
      <c r="S20" s="122"/>
      <c r="T20" s="122"/>
      <c r="U20" s="122"/>
      <c r="V20" s="173"/>
      <c r="W20" s="122"/>
    </row>
    <row r="21" spans="1:23" s="68" customFormat="1" ht="24.95" customHeight="1" x14ac:dyDescent="0.4">
      <c r="A21" s="99">
        <v>394</v>
      </c>
      <c r="B21" s="367" t="s">
        <v>30</v>
      </c>
      <c r="C21" s="369"/>
      <c r="D21" s="363"/>
      <c r="E21" s="103">
        <v>150</v>
      </c>
      <c r="F21" s="130">
        <v>0.27</v>
      </c>
      <c r="G21" s="105">
        <v>0.03</v>
      </c>
      <c r="H21" s="106">
        <v>17.47</v>
      </c>
      <c r="I21" s="103">
        <v>62.03</v>
      </c>
      <c r="J21" s="129"/>
      <c r="K21" s="306">
        <v>0.72</v>
      </c>
      <c r="L21" s="430">
        <v>1.5E-3</v>
      </c>
      <c r="M21" s="429"/>
      <c r="N21" s="430">
        <v>87.36</v>
      </c>
      <c r="O21" s="428">
        <v>1.5</v>
      </c>
      <c r="P21" s="428">
        <v>11.55</v>
      </c>
      <c r="Q21" s="429">
        <v>0.93600000000000005</v>
      </c>
      <c r="R21" s="122"/>
      <c r="S21" s="122"/>
      <c r="T21" s="122"/>
      <c r="U21" s="122"/>
      <c r="V21" s="177"/>
      <c r="W21" s="173"/>
    </row>
    <row r="22" spans="1:23" s="68" customFormat="1" ht="24.95" customHeight="1" x14ac:dyDescent="0.35">
      <c r="A22" s="239" t="s">
        <v>69</v>
      </c>
      <c r="B22" s="132" t="s">
        <v>18</v>
      </c>
      <c r="C22" s="133"/>
      <c r="D22" s="110"/>
      <c r="E22" s="310">
        <v>40</v>
      </c>
      <c r="F22" s="311">
        <v>1.98</v>
      </c>
      <c r="G22" s="312">
        <v>0.36</v>
      </c>
      <c r="H22" s="313">
        <v>10.02</v>
      </c>
      <c r="I22" s="310">
        <v>52</v>
      </c>
      <c r="J22" s="382"/>
      <c r="K22" s="640"/>
      <c r="L22" s="428">
        <v>0.03</v>
      </c>
      <c r="M22" s="429"/>
      <c r="N22" s="430">
        <v>11.5</v>
      </c>
      <c r="O22" s="428">
        <v>5.4</v>
      </c>
      <c r="P22" s="428">
        <v>53</v>
      </c>
      <c r="Q22" s="429">
        <v>1.55</v>
      </c>
      <c r="R22" s="122"/>
      <c r="S22" s="122"/>
      <c r="T22" s="122"/>
      <c r="U22" s="122"/>
      <c r="V22" s="122"/>
      <c r="W22" s="122"/>
    </row>
    <row r="23" spans="1:23" s="68" customFormat="1" ht="24.95" customHeight="1" thickBot="1" x14ac:dyDescent="0.4">
      <c r="A23" s="339" t="s">
        <v>69</v>
      </c>
      <c r="B23" s="132" t="s">
        <v>31</v>
      </c>
      <c r="C23" s="135"/>
      <c r="D23" s="110"/>
      <c r="E23" s="310">
        <v>30</v>
      </c>
      <c r="F23" s="311">
        <v>2.37</v>
      </c>
      <c r="G23" s="312">
        <v>0.3</v>
      </c>
      <c r="H23" s="313">
        <v>14.49</v>
      </c>
      <c r="I23" s="310">
        <v>71</v>
      </c>
      <c r="J23" s="382"/>
      <c r="K23" s="451"/>
      <c r="L23" s="432"/>
      <c r="M23" s="433"/>
      <c r="N23" s="434">
        <v>6.9</v>
      </c>
      <c r="O23" s="432">
        <v>7.6</v>
      </c>
      <c r="P23" s="432">
        <v>14.1</v>
      </c>
      <c r="Q23" s="433">
        <v>0.33</v>
      </c>
      <c r="R23" s="173"/>
      <c r="S23" s="176"/>
      <c r="T23" s="173"/>
      <c r="U23" s="173"/>
      <c r="V23" s="174"/>
      <c r="W23" s="173"/>
    </row>
    <row r="24" spans="1:23" s="68" customFormat="1" ht="24.95" customHeight="1" thickBot="1" x14ac:dyDescent="0.45">
      <c r="A24" s="121"/>
      <c r="B24" s="351"/>
      <c r="C24" s="352"/>
      <c r="D24" s="352" t="s">
        <v>12</v>
      </c>
      <c r="E24" s="209">
        <f>E23+E22+E21+E20+E19+E18+E17</f>
        <v>560</v>
      </c>
      <c r="F24" s="210">
        <f>F17+F18+F19+F20+F21+F22+F23</f>
        <v>16.899999999999999</v>
      </c>
      <c r="G24" s="210">
        <f>G17+G18+G19+G20+G21+G22+G23</f>
        <v>16.98</v>
      </c>
      <c r="H24" s="205">
        <f>H17+H18+H19+H20+H21+H22+H23</f>
        <v>86.1</v>
      </c>
      <c r="I24" s="206">
        <f>I17+I18+I19+I20+I21+I22+I23</f>
        <v>490</v>
      </c>
      <c r="J24" s="207">
        <v>0.35</v>
      </c>
      <c r="K24" s="206">
        <f t="shared" ref="K24" si="2">SUM(K17:K23)</f>
        <v>13.98</v>
      </c>
      <c r="L24" s="208">
        <f t="shared" ref="L24:P24" si="3">SUM(L18:L23)</f>
        <v>0.1968</v>
      </c>
      <c r="M24" s="208">
        <f t="shared" si="3"/>
        <v>52.379999999999995</v>
      </c>
      <c r="N24" s="208">
        <f t="shared" si="3"/>
        <v>160.67500000000001</v>
      </c>
      <c r="O24" s="208">
        <f t="shared" si="3"/>
        <v>16.459499999999998</v>
      </c>
      <c r="P24" s="208">
        <f t="shared" si="3"/>
        <v>242.55500000000001</v>
      </c>
      <c r="Q24" s="206">
        <v>5.1384999999999996</v>
      </c>
      <c r="R24" s="122"/>
      <c r="S24" s="122"/>
      <c r="T24" s="122"/>
      <c r="U24" s="122"/>
      <c r="V24" s="173"/>
      <c r="W24" s="122"/>
    </row>
    <row r="25" spans="1:23" s="68" customFormat="1" ht="24.95" customHeight="1" thickBot="1" x14ac:dyDescent="0.45">
      <c r="A25" s="121"/>
      <c r="B25" s="1301" t="s">
        <v>1</v>
      </c>
      <c r="C25" s="354"/>
      <c r="D25" s="353"/>
      <c r="E25" s="95"/>
      <c r="F25" s="122"/>
      <c r="G25" s="122"/>
      <c r="H25" s="122"/>
      <c r="I25" s="95"/>
      <c r="J25" s="129"/>
      <c r="K25" s="435"/>
      <c r="L25" s="432"/>
      <c r="M25" s="433"/>
      <c r="N25" s="434"/>
      <c r="O25" s="432"/>
      <c r="P25" s="432"/>
      <c r="Q25" s="433"/>
      <c r="R25" s="124"/>
      <c r="S25" s="124"/>
      <c r="T25" s="124"/>
      <c r="U25" s="122"/>
      <c r="V25" s="178"/>
      <c r="W25" s="124"/>
    </row>
    <row r="26" spans="1:23" s="68" customFormat="1" ht="24.95" customHeight="1" x14ac:dyDescent="0.4">
      <c r="A26" s="99">
        <v>420</v>
      </c>
      <c r="B26" s="359" t="s">
        <v>161</v>
      </c>
      <c r="C26" s="361"/>
      <c r="D26" s="370"/>
      <c r="E26" s="188">
        <v>200</v>
      </c>
      <c r="F26" s="189">
        <v>8.39</v>
      </c>
      <c r="G26" s="190">
        <v>5.7</v>
      </c>
      <c r="H26" s="191">
        <v>15.57</v>
      </c>
      <c r="I26" s="188">
        <v>143.79</v>
      </c>
      <c r="J26" s="148"/>
      <c r="K26" s="427">
        <v>1.23</v>
      </c>
      <c r="L26" s="446">
        <v>0.13</v>
      </c>
      <c r="M26" s="445">
        <v>37</v>
      </c>
      <c r="N26" s="444">
        <v>191.2</v>
      </c>
      <c r="O26" s="446">
        <v>20.222000000000001</v>
      </c>
      <c r="P26" s="446">
        <v>173.3</v>
      </c>
      <c r="Q26" s="445">
        <v>0.85</v>
      </c>
      <c r="R26" s="122"/>
      <c r="S26" s="122"/>
      <c r="T26" s="122"/>
      <c r="U26" s="122"/>
      <c r="V26" s="173"/>
      <c r="W26" s="122"/>
    </row>
    <row r="27" spans="1:23" s="68" customFormat="1" ht="24.95" customHeight="1" thickBot="1" x14ac:dyDescent="0.45">
      <c r="A27" s="99"/>
      <c r="B27" s="364"/>
      <c r="C27" s="365"/>
      <c r="D27" s="366"/>
      <c r="E27" s="151"/>
      <c r="F27" s="193"/>
      <c r="G27" s="194"/>
      <c r="H27" s="195"/>
      <c r="I27" s="151"/>
      <c r="J27" s="197"/>
      <c r="K27" s="431"/>
      <c r="L27" s="440"/>
      <c r="M27" s="441"/>
      <c r="N27" s="442"/>
      <c r="O27" s="440"/>
      <c r="P27" s="440"/>
      <c r="Q27" s="441"/>
      <c r="R27" s="173"/>
      <c r="S27" s="173"/>
      <c r="T27" s="173"/>
      <c r="U27" s="173"/>
      <c r="V27" s="173"/>
      <c r="W27" s="94"/>
    </row>
    <row r="28" spans="1:23" s="68" customFormat="1" ht="24.95" customHeight="1" thickBot="1" x14ac:dyDescent="0.45">
      <c r="A28" s="99"/>
      <c r="B28" s="355"/>
      <c r="C28" s="356"/>
      <c r="D28" s="353"/>
      <c r="E28" s="95"/>
      <c r="F28" s="117"/>
      <c r="G28" s="118"/>
      <c r="H28" s="119"/>
      <c r="I28" s="95"/>
      <c r="J28" s="149">
        <v>0.15</v>
      </c>
      <c r="K28" s="410"/>
      <c r="L28" s="234"/>
      <c r="M28" s="234"/>
      <c r="N28" s="234"/>
      <c r="O28" s="234"/>
      <c r="P28" s="234"/>
      <c r="Q28" s="235"/>
      <c r="R28" s="176"/>
      <c r="S28" s="176"/>
      <c r="T28" s="176"/>
      <c r="U28" s="173"/>
      <c r="V28" s="174"/>
      <c r="W28" s="176"/>
    </row>
    <row r="29" spans="1:23" s="68" customFormat="1" ht="24.95" customHeight="1" thickBot="1" x14ac:dyDescent="0.45">
      <c r="A29" s="121"/>
      <c r="B29" s="357"/>
      <c r="C29" s="358"/>
      <c r="D29" s="357" t="s">
        <v>12</v>
      </c>
      <c r="E29" s="213">
        <f>E27+E26</f>
        <v>200</v>
      </c>
      <c r="F29" s="214">
        <f>SUM(F26:F28)</f>
        <v>8.39</v>
      </c>
      <c r="G29" s="214">
        <f>SUM(G26:G28)</f>
        <v>5.7</v>
      </c>
      <c r="H29" s="214">
        <f>H26+H27</f>
        <v>15.57</v>
      </c>
      <c r="I29" s="213">
        <f>I26+I27</f>
        <v>143.79</v>
      </c>
      <c r="J29" s="215"/>
      <c r="K29" s="213">
        <f t="shared" ref="K29" si="4">SUM(K26:K28)</f>
        <v>1.23</v>
      </c>
      <c r="L29" s="234">
        <f t="shared" ref="L29:Q29" si="5">SUM(L26:L28)</f>
        <v>0.13</v>
      </c>
      <c r="M29" s="234">
        <f t="shared" si="5"/>
        <v>37</v>
      </c>
      <c r="N29" s="234">
        <f t="shared" si="5"/>
        <v>191.2</v>
      </c>
      <c r="O29" s="234">
        <f t="shared" si="5"/>
        <v>20.222000000000001</v>
      </c>
      <c r="P29" s="234">
        <f t="shared" si="5"/>
        <v>173.3</v>
      </c>
      <c r="Q29" s="235">
        <f t="shared" si="5"/>
        <v>0.85</v>
      </c>
      <c r="R29" s="122"/>
      <c r="S29" s="122"/>
      <c r="T29" s="122"/>
      <c r="U29" s="122"/>
      <c r="V29" s="173"/>
      <c r="W29" s="122"/>
    </row>
    <row r="30" spans="1:23" s="68" customFormat="1" ht="24.95" customHeight="1" thickBot="1" x14ac:dyDescent="0.45">
      <c r="A30" s="121"/>
      <c r="B30" s="1301" t="s">
        <v>26</v>
      </c>
      <c r="C30" s="357"/>
      <c r="D30" s="358"/>
      <c r="E30" s="137"/>
      <c r="F30" s="136"/>
      <c r="G30" s="136"/>
      <c r="H30" s="136"/>
      <c r="I30" s="137"/>
      <c r="J30" s="148"/>
      <c r="K30" s="395"/>
      <c r="L30" s="1297"/>
      <c r="M30" s="1298"/>
      <c r="N30" s="1299"/>
      <c r="O30" s="1297"/>
      <c r="P30" s="1297"/>
      <c r="Q30" s="1298"/>
      <c r="R30" s="122"/>
      <c r="S30" s="122"/>
      <c r="T30" s="122"/>
      <c r="U30" s="122"/>
      <c r="V30" s="173"/>
      <c r="W30" s="122"/>
    </row>
    <row r="31" spans="1:23" s="68" customFormat="1" ht="24.95" customHeight="1" x14ac:dyDescent="0.4">
      <c r="A31" s="121">
        <v>116</v>
      </c>
      <c r="B31" s="359" t="s">
        <v>175</v>
      </c>
      <c r="C31" s="361"/>
      <c r="D31" s="370"/>
      <c r="E31" s="188">
        <v>130</v>
      </c>
      <c r="F31" s="189">
        <v>1.6</v>
      </c>
      <c r="G31" s="190">
        <v>2.1349999999999998</v>
      </c>
      <c r="H31" s="191">
        <v>4.3499999999999996</v>
      </c>
      <c r="I31" s="188">
        <v>72.510000000000005</v>
      </c>
      <c r="J31" s="148"/>
      <c r="K31" s="443">
        <v>9.6999999999999993</v>
      </c>
      <c r="L31" s="444">
        <v>3.9E-2</v>
      </c>
      <c r="M31" s="445">
        <v>30.27</v>
      </c>
      <c r="N31" s="444">
        <v>48.164999999999999</v>
      </c>
      <c r="O31" s="446">
        <v>0.28000000000000003</v>
      </c>
      <c r="P31" s="446">
        <v>26.94</v>
      </c>
      <c r="Q31" s="445">
        <v>0.54</v>
      </c>
      <c r="R31" s="122"/>
      <c r="S31" s="122"/>
      <c r="T31" s="122"/>
      <c r="U31" s="122"/>
      <c r="V31" s="173"/>
      <c r="W31" s="122"/>
    </row>
    <row r="32" spans="1:23" s="68" customFormat="1" ht="24.95" customHeight="1" x14ac:dyDescent="0.4">
      <c r="A32" s="121">
        <v>226</v>
      </c>
      <c r="B32" s="355" t="s">
        <v>172</v>
      </c>
      <c r="C32" s="356"/>
      <c r="D32" s="447"/>
      <c r="E32" s="120">
        <v>40</v>
      </c>
      <c r="F32" s="126">
        <v>1.76</v>
      </c>
      <c r="G32" s="127">
        <v>2.7850000000000001</v>
      </c>
      <c r="H32" s="128">
        <v>10.3</v>
      </c>
      <c r="I32" s="120">
        <v>170.35</v>
      </c>
      <c r="J32" s="129"/>
      <c r="K32" s="448">
        <v>11.42</v>
      </c>
      <c r="L32" s="918">
        <v>3.3000000000000002E-2</v>
      </c>
      <c r="M32" s="921">
        <v>36.6</v>
      </c>
      <c r="N32" s="918">
        <v>15.6</v>
      </c>
      <c r="O32" s="920">
        <v>0.29299999999999998</v>
      </c>
      <c r="P32" s="920">
        <v>47.74</v>
      </c>
      <c r="Q32" s="921">
        <v>0.48</v>
      </c>
      <c r="R32" s="122"/>
      <c r="S32" s="122"/>
      <c r="T32" s="122"/>
      <c r="U32" s="122"/>
      <c r="V32" s="173"/>
      <c r="W32" s="122"/>
    </row>
    <row r="33" spans="1:23" s="68" customFormat="1" ht="24.95" customHeight="1" x14ac:dyDescent="0.4">
      <c r="A33" s="121">
        <v>263</v>
      </c>
      <c r="B33" s="367" t="s">
        <v>164</v>
      </c>
      <c r="C33" s="369"/>
      <c r="D33" s="363"/>
      <c r="E33" s="103">
        <v>150</v>
      </c>
      <c r="F33" s="104">
        <v>0.46</v>
      </c>
      <c r="G33" s="105">
        <v>0.04</v>
      </c>
      <c r="H33" s="106">
        <v>8.52</v>
      </c>
      <c r="I33" s="103">
        <v>36.04</v>
      </c>
      <c r="J33" s="129"/>
      <c r="K33" s="306">
        <v>3.75</v>
      </c>
      <c r="L33" s="430">
        <v>0.02</v>
      </c>
      <c r="M33" s="429"/>
      <c r="N33" s="430">
        <v>60</v>
      </c>
      <c r="O33" s="428">
        <v>9.5</v>
      </c>
      <c r="P33" s="428">
        <v>30</v>
      </c>
      <c r="Q33" s="429">
        <v>0.6</v>
      </c>
      <c r="R33" s="122"/>
      <c r="S33" s="122"/>
      <c r="T33" s="122"/>
      <c r="U33" s="122"/>
      <c r="V33" s="173"/>
      <c r="W33" s="124"/>
    </row>
    <row r="34" spans="1:23" s="68" customFormat="1" ht="24.95" customHeight="1" thickBot="1" x14ac:dyDescent="0.4">
      <c r="A34" s="450" t="s">
        <v>69</v>
      </c>
      <c r="B34" s="386" t="s">
        <v>31</v>
      </c>
      <c r="C34" s="388"/>
      <c r="D34" s="309"/>
      <c r="E34" s="310">
        <v>30</v>
      </c>
      <c r="F34" s="311">
        <v>2.37</v>
      </c>
      <c r="G34" s="312">
        <v>0.3</v>
      </c>
      <c r="H34" s="313">
        <v>14.49</v>
      </c>
      <c r="I34" s="310">
        <v>71</v>
      </c>
      <c r="J34" s="382"/>
      <c r="K34" s="451"/>
      <c r="L34" s="432"/>
      <c r="M34" s="433"/>
      <c r="N34" s="434">
        <v>6.9</v>
      </c>
      <c r="O34" s="432">
        <v>9.9</v>
      </c>
      <c r="P34" s="432">
        <v>14.1</v>
      </c>
      <c r="Q34" s="433">
        <v>0.33</v>
      </c>
      <c r="R34" s="122"/>
      <c r="S34" s="122"/>
      <c r="T34" s="122"/>
      <c r="U34" s="122"/>
      <c r="V34" s="177"/>
      <c r="W34" s="122"/>
    </row>
    <row r="35" spans="1:23" s="68" customFormat="1" ht="24.95" customHeight="1" thickBot="1" x14ac:dyDescent="0.45">
      <c r="A35" s="92"/>
      <c r="B35" s="357"/>
      <c r="C35" s="358"/>
      <c r="D35" s="357" t="s">
        <v>12</v>
      </c>
      <c r="E35" s="213">
        <f>E31+E32+E33+E34</f>
        <v>350</v>
      </c>
      <c r="F35" s="213">
        <f>F31+F32+F33+F34</f>
        <v>6.19</v>
      </c>
      <c r="G35" s="213">
        <f>G31+G32+G33+G34</f>
        <v>5.26</v>
      </c>
      <c r="H35" s="213">
        <f>H31+H32+H33+H34</f>
        <v>37.660000000000004</v>
      </c>
      <c r="I35" s="213">
        <f>I31+I32+I33+I34</f>
        <v>349.90000000000003</v>
      </c>
      <c r="J35" s="231">
        <v>0.25</v>
      </c>
      <c r="K35" s="213">
        <f t="shared" ref="K35" si="6">SUM(K31:K34)</f>
        <v>24.869999999999997</v>
      </c>
      <c r="L35" s="208">
        <f t="shared" ref="L35:Q35" si="7">SUM(L30:L34)</f>
        <v>9.2000000000000012E-2</v>
      </c>
      <c r="M35" s="208">
        <f t="shared" si="7"/>
        <v>66.87</v>
      </c>
      <c r="N35" s="208">
        <f t="shared" si="7"/>
        <v>130.66499999999999</v>
      </c>
      <c r="O35" s="208">
        <f t="shared" si="7"/>
        <v>19.972999999999999</v>
      </c>
      <c r="P35" s="208">
        <f t="shared" si="7"/>
        <v>118.78</v>
      </c>
      <c r="Q35" s="206">
        <f t="shared" si="7"/>
        <v>1.9500000000000002</v>
      </c>
      <c r="R35" s="173"/>
      <c r="S35" s="173"/>
      <c r="T35" s="173"/>
      <c r="U35" s="173"/>
      <c r="V35" s="174"/>
      <c r="W35" s="173"/>
    </row>
    <row r="36" spans="1:23" s="68" customFormat="1" ht="24.95" customHeight="1" thickBot="1" x14ac:dyDescent="0.45">
      <c r="A36" s="92"/>
      <c r="B36" s="357"/>
      <c r="C36" s="358"/>
      <c r="D36" s="358"/>
      <c r="E36" s="206"/>
      <c r="F36" s="205"/>
      <c r="G36" s="205"/>
      <c r="H36" s="217"/>
      <c r="I36" s="213"/>
      <c r="J36" s="215"/>
      <c r="K36" s="218"/>
      <c r="L36" s="438"/>
      <c r="M36" s="1302"/>
      <c r="N36" s="438"/>
      <c r="O36" s="436"/>
      <c r="P36" s="436"/>
      <c r="Q36" s="437"/>
      <c r="R36" s="173"/>
      <c r="S36" s="173"/>
      <c r="T36" s="173"/>
      <c r="U36" s="173"/>
      <c r="V36" s="173"/>
      <c r="W36" s="179"/>
    </row>
    <row r="37" spans="1:23" ht="24.95" customHeight="1" thickBot="1" x14ac:dyDescent="0.45">
      <c r="A37" s="18"/>
      <c r="B37" s="357"/>
      <c r="C37" s="358"/>
      <c r="D37" s="372" t="s">
        <v>20</v>
      </c>
      <c r="E37" s="1303">
        <f>E12+E15+E24+E29+E35</f>
        <v>1560</v>
      </c>
      <c r="F37" s="291">
        <f>F12+F15+F24+F29+F35</f>
        <v>42</v>
      </c>
      <c r="G37" s="291">
        <f>G12+G24+G29+G35</f>
        <v>47</v>
      </c>
      <c r="H37" s="291">
        <f>H12+H15+H24+H29+H35</f>
        <v>192.39999999999998</v>
      </c>
      <c r="I37" s="228">
        <f>I12+I15+I24+I29+I35</f>
        <v>1333.69</v>
      </c>
      <c r="J37" s="390">
        <f>J12+J15+J24+J28+J35</f>
        <v>1</v>
      </c>
      <c r="K37" s="228">
        <f t="shared" ref="K37:Q37" si="8">K12+K15+K24+K29+K35</f>
        <v>45</v>
      </c>
      <c r="L37" s="1159">
        <f t="shared" si="8"/>
        <v>0.79979999999999996</v>
      </c>
      <c r="M37" s="893">
        <f t="shared" si="8"/>
        <v>450.01</v>
      </c>
      <c r="N37" s="893">
        <f t="shared" si="8"/>
        <v>800</v>
      </c>
      <c r="O37" s="893">
        <f t="shared" si="8"/>
        <v>80.002499999999998</v>
      </c>
      <c r="P37" s="893">
        <f t="shared" si="8"/>
        <v>700.00900000000001</v>
      </c>
      <c r="Q37" s="892">
        <f t="shared" si="8"/>
        <v>9.9954999999999998</v>
      </c>
      <c r="R37" s="176"/>
      <c r="S37" s="176"/>
      <c r="T37" s="176"/>
      <c r="U37" s="176"/>
      <c r="V37" s="177"/>
      <c r="W37" s="176"/>
    </row>
    <row r="38" spans="1:23" s="62" customFormat="1" ht="24.95" customHeight="1" thickBot="1" x14ac:dyDescent="0.45">
      <c r="A38" s="53"/>
      <c r="B38" s="358"/>
      <c r="C38" s="358"/>
      <c r="D38" s="372"/>
      <c r="E38" s="373"/>
      <c r="F38" s="214"/>
      <c r="G38" s="214"/>
      <c r="H38" s="374"/>
      <c r="I38" s="374"/>
      <c r="J38" s="375"/>
      <c r="K38" s="374"/>
      <c r="L38" s="374"/>
      <c r="M38" s="374"/>
      <c r="N38" s="374"/>
      <c r="O38" s="374"/>
      <c r="P38" s="374"/>
      <c r="Q38" s="376"/>
      <c r="R38" s="176"/>
      <c r="S38" s="176"/>
      <c r="T38" s="176"/>
      <c r="U38" s="176"/>
      <c r="V38" s="177"/>
      <c r="W38" s="176"/>
    </row>
    <row r="39" spans="1:23" s="14" customFormat="1" ht="21.75" thickBot="1" x14ac:dyDescent="0.4">
      <c r="A39" s="570"/>
      <c r="B39" s="1129"/>
      <c r="C39" s="1129"/>
      <c r="D39" s="1129"/>
      <c r="E39" s="1130"/>
      <c r="F39" s="1153"/>
      <c r="G39" s="1153"/>
      <c r="H39" s="1153"/>
      <c r="I39" s="1153"/>
      <c r="J39" s="1153"/>
      <c r="K39" s="1153"/>
      <c r="L39" s="1153"/>
      <c r="M39" s="1131"/>
      <c r="N39" s="1131"/>
      <c r="O39" s="1131"/>
      <c r="P39" s="1131"/>
      <c r="Q39" s="1132"/>
      <c r="R39" s="198"/>
      <c r="S39" s="198"/>
      <c r="T39" s="198"/>
      <c r="U39" s="198"/>
      <c r="V39" s="198"/>
      <c r="W39" s="198"/>
    </row>
    <row r="40" spans="1:23" s="1" customFormat="1" ht="21.75" thickBot="1" x14ac:dyDescent="0.4">
      <c r="A40" s="25"/>
      <c r="B40" s="1133"/>
      <c r="C40" s="1133"/>
      <c r="D40" s="1133"/>
      <c r="E40" s="1134"/>
      <c r="F40" s="966"/>
      <c r="G40" s="966"/>
      <c r="H40" s="966"/>
      <c r="I40" s="966"/>
      <c r="J40" s="966"/>
      <c r="K40" s="966"/>
      <c r="L40" s="966"/>
      <c r="M40" s="171"/>
      <c r="N40" s="171"/>
      <c r="O40" s="171"/>
      <c r="P40" s="171"/>
      <c r="Q40" s="171"/>
      <c r="R40" s="55"/>
      <c r="S40" s="55"/>
      <c r="T40" s="55"/>
      <c r="U40" s="55"/>
      <c r="V40" s="55"/>
      <c r="W40" s="55"/>
    </row>
    <row r="41" spans="1:23" ht="24.95" customHeight="1" thickBot="1" x14ac:dyDescent="0.45">
      <c r="A41" s="49"/>
      <c r="B41" s="762" t="s">
        <v>81</v>
      </c>
      <c r="C41" s="765"/>
      <c r="D41" s="765"/>
      <c r="E41" s="776" t="s">
        <v>4</v>
      </c>
      <c r="F41" s="1202" t="s">
        <v>9</v>
      </c>
      <c r="G41" s="1203"/>
      <c r="H41" s="1204"/>
      <c r="I41" s="1164" t="s">
        <v>10</v>
      </c>
      <c r="J41" s="762"/>
      <c r="K41" s="1202" t="s">
        <v>16</v>
      </c>
      <c r="L41" s="1203"/>
      <c r="M41" s="1204"/>
      <c r="N41" s="1165"/>
      <c r="O41" s="1163" t="s">
        <v>70</v>
      </c>
      <c r="P41" s="1166"/>
      <c r="Q41" s="1167"/>
    </row>
    <row r="42" spans="1:23" ht="24.95" customHeight="1" thickBot="1" x14ac:dyDescent="0.45">
      <c r="A42" s="49" t="s">
        <v>15</v>
      </c>
      <c r="B42" s="1164" t="s">
        <v>77</v>
      </c>
      <c r="C42" s="1163"/>
      <c r="D42" s="765"/>
      <c r="E42" s="776" t="s">
        <v>5</v>
      </c>
      <c r="F42" s="1169" t="s">
        <v>6</v>
      </c>
      <c r="G42" s="1164" t="s">
        <v>7</v>
      </c>
      <c r="H42" s="1296" t="s">
        <v>8</v>
      </c>
      <c r="I42" s="776" t="s">
        <v>11</v>
      </c>
      <c r="J42" s="1164"/>
      <c r="K42" s="1168" t="s">
        <v>17</v>
      </c>
      <c r="L42" s="1174" t="s">
        <v>63</v>
      </c>
      <c r="M42" s="1135" t="s">
        <v>64</v>
      </c>
      <c r="N42" s="1173" t="s">
        <v>65</v>
      </c>
      <c r="O42" s="1174" t="s">
        <v>67</v>
      </c>
      <c r="P42" s="1175" t="s">
        <v>66</v>
      </c>
      <c r="Q42" s="1176" t="s">
        <v>68</v>
      </c>
    </row>
    <row r="43" spans="1:23" ht="24.95" customHeight="1" thickBot="1" x14ac:dyDescent="0.4">
      <c r="A43" s="18"/>
      <c r="B43" s="1304" t="s">
        <v>2</v>
      </c>
      <c r="C43" s="53"/>
      <c r="D43" s="170"/>
      <c r="E43" s="244"/>
      <c r="F43" s="171"/>
      <c r="G43" s="171"/>
      <c r="H43" s="171"/>
      <c r="I43" s="1305"/>
      <c r="J43" s="247"/>
      <c r="K43" s="1306"/>
      <c r="L43" s="1307"/>
      <c r="M43" s="1308"/>
      <c r="N43" s="1309"/>
      <c r="O43" s="1307"/>
      <c r="P43" s="1307"/>
      <c r="Q43" s="1308"/>
    </row>
    <row r="44" spans="1:23" ht="25.5" customHeight="1" x14ac:dyDescent="0.35">
      <c r="A44" s="99"/>
      <c r="B44" s="1312" t="s">
        <v>174</v>
      </c>
      <c r="C44" s="1313"/>
      <c r="D44" s="1314"/>
      <c r="E44" s="103">
        <v>175</v>
      </c>
      <c r="F44" s="104">
        <v>6.44</v>
      </c>
      <c r="G44" s="105">
        <v>13.74</v>
      </c>
      <c r="H44" s="106">
        <v>6.1189999999999998</v>
      </c>
      <c r="I44" s="103">
        <v>159.35</v>
      </c>
      <c r="J44" s="98"/>
      <c r="K44" s="103">
        <v>2.11</v>
      </c>
      <c r="L44" s="1297">
        <v>0.32</v>
      </c>
      <c r="M44" s="1298">
        <v>262.38</v>
      </c>
      <c r="N44" s="1299">
        <v>168.26</v>
      </c>
      <c r="O44" s="1297">
        <v>56.8</v>
      </c>
      <c r="P44" s="1297">
        <v>48.194000000000003</v>
      </c>
      <c r="Q44" s="1298">
        <v>1.9</v>
      </c>
    </row>
    <row r="45" spans="1:23" s="62" customFormat="1" ht="24.95" customHeight="1" x14ac:dyDescent="0.35">
      <c r="A45" s="99"/>
      <c r="B45" s="201" t="s">
        <v>49</v>
      </c>
      <c r="C45" s="202"/>
      <c r="D45" s="202"/>
      <c r="E45" s="109" t="s">
        <v>48</v>
      </c>
      <c r="F45" s="104">
        <v>1.53</v>
      </c>
      <c r="G45" s="105">
        <v>6.93</v>
      </c>
      <c r="H45" s="106">
        <v>10.32</v>
      </c>
      <c r="I45" s="103">
        <v>56.54</v>
      </c>
      <c r="J45" s="98"/>
      <c r="K45" s="103"/>
      <c r="L45" s="428">
        <v>3.1E-2</v>
      </c>
      <c r="M45" s="429">
        <v>25</v>
      </c>
      <c r="N45" s="430">
        <v>5.81</v>
      </c>
      <c r="O45" s="428">
        <v>6.18</v>
      </c>
      <c r="P45" s="428">
        <v>18.18</v>
      </c>
      <c r="Q45" s="429">
        <v>0.38700000000000001</v>
      </c>
      <c r="R45" s="198"/>
      <c r="S45" s="198"/>
      <c r="T45" s="198"/>
      <c r="U45" s="198"/>
      <c r="V45" s="198"/>
      <c r="W45" s="198"/>
    </row>
    <row r="46" spans="1:23" ht="24.95" customHeight="1" thickBot="1" x14ac:dyDescent="0.4">
      <c r="A46" s="99"/>
      <c r="B46" s="1311" t="s">
        <v>29</v>
      </c>
      <c r="C46" s="388"/>
      <c r="D46" s="1315"/>
      <c r="E46" s="111">
        <v>200</v>
      </c>
      <c r="F46" s="112">
        <v>3.6</v>
      </c>
      <c r="G46" s="113">
        <v>2.67</v>
      </c>
      <c r="H46" s="114">
        <v>29.2</v>
      </c>
      <c r="I46" s="111">
        <v>144.09</v>
      </c>
      <c r="J46" s="98"/>
      <c r="K46" s="111">
        <v>0.65</v>
      </c>
      <c r="L46" s="432">
        <v>0.04</v>
      </c>
      <c r="M46" s="433">
        <v>18</v>
      </c>
      <c r="N46" s="434">
        <v>113.2</v>
      </c>
      <c r="O46" s="432">
        <v>12.6</v>
      </c>
      <c r="P46" s="432">
        <v>81</v>
      </c>
      <c r="Q46" s="433">
        <v>0.12</v>
      </c>
    </row>
    <row r="47" spans="1:23" ht="24.95" customHeight="1" thickBot="1" x14ac:dyDescent="0.4">
      <c r="A47" s="115"/>
      <c r="B47" s="219"/>
      <c r="C47" s="203"/>
      <c r="D47" s="203" t="s">
        <v>12</v>
      </c>
      <c r="E47" s="220">
        <f>E46+E45+E44</f>
        <v>400</v>
      </c>
      <c r="F47" s="221">
        <f>F44+F45+F46</f>
        <v>11.57</v>
      </c>
      <c r="G47" s="222">
        <f>G46+G45+G44</f>
        <v>23.34</v>
      </c>
      <c r="H47" s="223">
        <f>H46+H45+H44</f>
        <v>45.638999999999996</v>
      </c>
      <c r="I47" s="206">
        <f>I46+I45+I44</f>
        <v>359.98</v>
      </c>
      <c r="J47" s="224">
        <v>0.2</v>
      </c>
      <c r="K47" s="206">
        <f>K46+K45+K44</f>
        <v>2.76</v>
      </c>
      <c r="L47" s="208">
        <f t="shared" ref="L47:Q47" si="9">L46+L45+L44</f>
        <v>0.39100000000000001</v>
      </c>
      <c r="M47" s="208">
        <f t="shared" si="9"/>
        <v>305.38</v>
      </c>
      <c r="N47" s="208">
        <f t="shared" si="9"/>
        <v>287.27</v>
      </c>
      <c r="O47" s="208">
        <f t="shared" si="9"/>
        <v>75.58</v>
      </c>
      <c r="P47" s="208">
        <f t="shared" si="9"/>
        <v>147.37400000000002</v>
      </c>
      <c r="Q47" s="206">
        <f t="shared" si="9"/>
        <v>2.407</v>
      </c>
    </row>
    <row r="48" spans="1:23" ht="24.95" customHeight="1" thickBot="1" x14ac:dyDescent="0.4">
      <c r="A48" s="115"/>
      <c r="B48" s="396" t="s">
        <v>22</v>
      </c>
      <c r="C48" s="200"/>
      <c r="D48" s="200"/>
      <c r="E48" s="95"/>
      <c r="F48" s="117"/>
      <c r="G48" s="118"/>
      <c r="H48" s="119"/>
      <c r="I48" s="95"/>
      <c r="J48" s="98"/>
      <c r="K48" s="120"/>
      <c r="L48" s="252"/>
      <c r="M48" s="263"/>
      <c r="N48" s="264"/>
      <c r="O48" s="252"/>
      <c r="P48" s="252"/>
      <c r="Q48" s="263"/>
    </row>
    <row r="49" spans="1:23" ht="24.95" customHeight="1" thickBot="1" x14ac:dyDescent="0.4">
      <c r="A49" s="123"/>
      <c r="B49" s="219" t="s">
        <v>24</v>
      </c>
      <c r="C49" s="203"/>
      <c r="D49" s="1125"/>
      <c r="E49" s="66">
        <v>130</v>
      </c>
      <c r="F49" s="134">
        <v>0.18</v>
      </c>
      <c r="G49" s="134"/>
      <c r="H49" s="134">
        <v>14.82</v>
      </c>
      <c r="I49" s="233">
        <v>90</v>
      </c>
      <c r="J49" s="116"/>
      <c r="K49" s="80">
        <v>2.6</v>
      </c>
      <c r="L49" s="1013">
        <v>0.04</v>
      </c>
      <c r="M49" s="1014"/>
      <c r="N49" s="1015">
        <v>40</v>
      </c>
      <c r="O49" s="1013">
        <v>5</v>
      </c>
      <c r="P49" s="1013">
        <v>20</v>
      </c>
      <c r="Q49" s="1014">
        <v>0.25</v>
      </c>
    </row>
    <row r="50" spans="1:23" ht="24.95" customHeight="1" thickBot="1" x14ac:dyDescent="0.4">
      <c r="A50" s="115"/>
      <c r="B50" s="219"/>
      <c r="C50" s="203"/>
      <c r="D50" s="203" t="s">
        <v>12</v>
      </c>
      <c r="E50" s="209">
        <v>130</v>
      </c>
      <c r="F50" s="225">
        <f>F49</f>
        <v>0.18</v>
      </c>
      <c r="G50" s="225"/>
      <c r="H50" s="225">
        <f>H49</f>
        <v>14.82</v>
      </c>
      <c r="I50" s="226">
        <f>I49</f>
        <v>90</v>
      </c>
      <c r="J50" s="227">
        <v>0.05</v>
      </c>
      <c r="K50" s="228">
        <f>K49</f>
        <v>2.6</v>
      </c>
      <c r="L50" s="212">
        <f t="shared" ref="L50:Q50" si="10">L49</f>
        <v>0.04</v>
      </c>
      <c r="M50" s="212">
        <f t="shared" si="10"/>
        <v>0</v>
      </c>
      <c r="N50" s="212">
        <f t="shared" si="10"/>
        <v>40</v>
      </c>
      <c r="O50" s="212">
        <f t="shared" si="10"/>
        <v>5</v>
      </c>
      <c r="P50" s="212">
        <f t="shared" si="10"/>
        <v>20</v>
      </c>
      <c r="Q50" s="211">
        <f t="shared" si="10"/>
        <v>0.25</v>
      </c>
    </row>
    <row r="51" spans="1:23" ht="24.95" customHeight="1" thickBot="1" x14ac:dyDescent="0.4">
      <c r="A51" s="125"/>
      <c r="B51" s="396" t="s">
        <v>0</v>
      </c>
      <c r="C51" s="350"/>
      <c r="D51" s="200"/>
      <c r="E51" s="120"/>
      <c r="F51" s="126"/>
      <c r="G51" s="127"/>
      <c r="H51" s="128"/>
      <c r="I51" s="120"/>
      <c r="J51" s="129"/>
      <c r="K51" s="103"/>
      <c r="L51" s="252"/>
      <c r="M51" s="263"/>
      <c r="N51" s="264"/>
      <c r="O51" s="252"/>
      <c r="P51" s="252"/>
      <c r="Q51" s="263"/>
    </row>
    <row r="52" spans="1:23" ht="24.95" customHeight="1" x14ac:dyDescent="0.35">
      <c r="A52" s="99"/>
      <c r="B52" s="1312" t="s">
        <v>83</v>
      </c>
      <c r="C52" s="1313"/>
      <c r="D52" s="1314"/>
      <c r="E52" s="103">
        <v>50</v>
      </c>
      <c r="F52" s="104">
        <v>1.86</v>
      </c>
      <c r="G52" s="105">
        <v>4.2300000000000004</v>
      </c>
      <c r="H52" s="106">
        <v>9.91</v>
      </c>
      <c r="I52" s="103">
        <v>54.22</v>
      </c>
      <c r="J52" s="129"/>
      <c r="K52" s="103">
        <v>6.42</v>
      </c>
      <c r="L52" s="444">
        <v>1.2999999999999999E-2</v>
      </c>
      <c r="M52" s="445"/>
      <c r="N52" s="444">
        <v>16.5</v>
      </c>
      <c r="O52" s="446">
        <v>1.91</v>
      </c>
      <c r="P52" s="446">
        <v>18.32</v>
      </c>
      <c r="Q52" s="445">
        <v>0.57999999999999996</v>
      </c>
    </row>
    <row r="53" spans="1:23" ht="24.95" customHeight="1" x14ac:dyDescent="0.35">
      <c r="A53" s="99"/>
      <c r="B53" s="308" t="s">
        <v>142</v>
      </c>
      <c r="C53" s="380"/>
      <c r="D53" s="300"/>
      <c r="E53" s="103">
        <v>180</v>
      </c>
      <c r="F53" s="104">
        <v>3.44</v>
      </c>
      <c r="G53" s="105">
        <v>4.1500000000000004</v>
      </c>
      <c r="H53" s="106">
        <v>23.9</v>
      </c>
      <c r="I53" s="103">
        <v>111</v>
      </c>
      <c r="J53" s="129"/>
      <c r="K53" s="103">
        <v>1.76</v>
      </c>
      <c r="L53" s="430">
        <v>8.1000000000000003E-2</v>
      </c>
      <c r="M53" s="429">
        <v>18.75</v>
      </c>
      <c r="N53" s="430">
        <v>46.48</v>
      </c>
      <c r="O53" s="428">
        <v>1.93</v>
      </c>
      <c r="P53" s="428">
        <v>42.11</v>
      </c>
      <c r="Q53" s="429">
        <v>0.71</v>
      </c>
    </row>
    <row r="54" spans="1:23" ht="24.95" customHeight="1" x14ac:dyDescent="0.35">
      <c r="A54" s="99"/>
      <c r="B54" s="308" t="s">
        <v>173</v>
      </c>
      <c r="C54" s="380"/>
      <c r="D54" s="300"/>
      <c r="E54" s="103">
        <v>70</v>
      </c>
      <c r="F54" s="104">
        <v>8.0299999999999994</v>
      </c>
      <c r="G54" s="105">
        <v>7.88</v>
      </c>
      <c r="H54" s="106">
        <v>16.84</v>
      </c>
      <c r="I54" s="103">
        <v>102.97</v>
      </c>
      <c r="J54" s="129"/>
      <c r="K54" s="103">
        <v>5.05</v>
      </c>
      <c r="L54" s="430">
        <v>7.0000000000000007E-2</v>
      </c>
      <c r="M54" s="429">
        <v>20.83</v>
      </c>
      <c r="N54" s="430">
        <v>31.29</v>
      </c>
      <c r="O54" s="428">
        <v>1.72</v>
      </c>
      <c r="P54" s="428">
        <v>68.11</v>
      </c>
      <c r="Q54" s="429">
        <v>0.45</v>
      </c>
    </row>
    <row r="55" spans="1:23" ht="24.95" customHeight="1" x14ac:dyDescent="0.35">
      <c r="A55" s="99"/>
      <c r="B55" s="308" t="s">
        <v>176</v>
      </c>
      <c r="C55" s="300"/>
      <c r="D55" s="202"/>
      <c r="E55" s="111">
        <v>130</v>
      </c>
      <c r="F55" s="112">
        <v>5.46</v>
      </c>
      <c r="G55" s="113">
        <v>7.5</v>
      </c>
      <c r="H55" s="114">
        <v>22.46</v>
      </c>
      <c r="I55" s="111">
        <v>96.57</v>
      </c>
      <c r="J55" s="129"/>
      <c r="K55" s="103">
        <v>4.5</v>
      </c>
      <c r="L55" s="430">
        <v>6.3799999999999996E-2</v>
      </c>
      <c r="M55" s="429">
        <v>40.299999999999997</v>
      </c>
      <c r="N55" s="430">
        <v>39.65</v>
      </c>
      <c r="O55" s="428">
        <v>10.92</v>
      </c>
      <c r="P55" s="428">
        <v>124.23</v>
      </c>
      <c r="Q55" s="429">
        <v>0.69</v>
      </c>
    </row>
    <row r="56" spans="1:23" ht="24.95" customHeight="1" x14ac:dyDescent="0.35">
      <c r="A56" s="99"/>
      <c r="B56" s="308" t="s">
        <v>30</v>
      </c>
      <c r="C56" s="300"/>
      <c r="D56" s="202"/>
      <c r="E56" s="111">
        <v>180</v>
      </c>
      <c r="F56" s="112">
        <v>0.36</v>
      </c>
      <c r="G56" s="113">
        <v>0.04</v>
      </c>
      <c r="H56" s="114">
        <v>24.2</v>
      </c>
      <c r="I56" s="111">
        <v>96.04</v>
      </c>
      <c r="J56" s="129"/>
      <c r="K56" s="111">
        <v>0.8</v>
      </c>
      <c r="L56" s="430">
        <v>1.5E-3</v>
      </c>
      <c r="M56" s="429"/>
      <c r="N56" s="430">
        <v>92.87</v>
      </c>
      <c r="O56" s="428">
        <v>8.3000000000000007</v>
      </c>
      <c r="P56" s="428">
        <v>19.22</v>
      </c>
      <c r="Q56" s="429">
        <v>1.29</v>
      </c>
    </row>
    <row r="57" spans="1:23" ht="24.95" customHeight="1" x14ac:dyDescent="0.35">
      <c r="A57" s="99"/>
      <c r="B57" s="386" t="s">
        <v>18</v>
      </c>
      <c r="C57" s="387"/>
      <c r="D57" s="309"/>
      <c r="E57" s="103">
        <v>50</v>
      </c>
      <c r="F57" s="236">
        <v>2.2400000000000002</v>
      </c>
      <c r="G57" s="105">
        <v>0.44</v>
      </c>
      <c r="H57" s="236">
        <v>19.760000000000002</v>
      </c>
      <c r="I57" s="103">
        <v>91.96</v>
      </c>
      <c r="J57" s="237"/>
      <c r="K57" s="238"/>
      <c r="L57" s="428">
        <v>0.03</v>
      </c>
      <c r="M57" s="429"/>
      <c r="N57" s="430">
        <v>11.5</v>
      </c>
      <c r="O57" s="428">
        <v>5.4</v>
      </c>
      <c r="P57" s="428">
        <v>53</v>
      </c>
      <c r="Q57" s="429">
        <v>1.55</v>
      </c>
    </row>
    <row r="58" spans="1:23" ht="24.95" customHeight="1" thickBot="1" x14ac:dyDescent="0.4">
      <c r="A58" s="99"/>
      <c r="B58" s="386" t="s">
        <v>31</v>
      </c>
      <c r="C58" s="388"/>
      <c r="D58" s="309"/>
      <c r="E58" s="95">
        <v>50</v>
      </c>
      <c r="F58" s="122">
        <v>3.12</v>
      </c>
      <c r="G58" s="122">
        <v>0.56000000000000005</v>
      </c>
      <c r="H58" s="122">
        <v>14.92</v>
      </c>
      <c r="I58" s="95">
        <v>77.2</v>
      </c>
      <c r="J58" s="138"/>
      <c r="K58" s="95"/>
      <c r="L58" s="432"/>
      <c r="M58" s="433"/>
      <c r="N58" s="434">
        <v>6.9</v>
      </c>
      <c r="O58" s="432">
        <v>7.6</v>
      </c>
      <c r="P58" s="432">
        <v>14.1</v>
      </c>
      <c r="Q58" s="433">
        <v>0.33</v>
      </c>
    </row>
    <row r="59" spans="1:23" ht="24.95" customHeight="1" thickBot="1" x14ac:dyDescent="0.4">
      <c r="A59" s="139"/>
      <c r="B59" s="219"/>
      <c r="C59" s="203"/>
      <c r="D59" s="203" t="s">
        <v>12</v>
      </c>
      <c r="E59" s="206">
        <f>E58+E57+E56+E55+E54+E53+E52</f>
        <v>710</v>
      </c>
      <c r="F59" s="221">
        <f>F58+F57+F56+F55+F54+F53+F52</f>
        <v>24.51</v>
      </c>
      <c r="G59" s="229">
        <f>G52+G53+G54+G55+G56+G57+G58</f>
        <v>24.8</v>
      </c>
      <c r="H59" s="223">
        <f>H58+H57+H56+H55+H54+H53+H52</f>
        <v>131.99</v>
      </c>
      <c r="I59" s="206">
        <f>I58+I57+I56+I55+I54+I53+I52</f>
        <v>629.96</v>
      </c>
      <c r="J59" s="224">
        <v>0.35</v>
      </c>
      <c r="K59" s="206">
        <f>K58+K57+K56+K55+K54+K53+K52</f>
        <v>18.53</v>
      </c>
      <c r="L59" s="208">
        <f t="shared" ref="L59:P59" si="11">SUM(L53:L58)</f>
        <v>0.24630000000000002</v>
      </c>
      <c r="M59" s="208">
        <f t="shared" si="11"/>
        <v>79.88</v>
      </c>
      <c r="N59" s="208">
        <f t="shared" si="11"/>
        <v>228.69</v>
      </c>
      <c r="O59" s="208">
        <f t="shared" si="11"/>
        <v>35.870000000000005</v>
      </c>
      <c r="P59" s="208">
        <f t="shared" si="11"/>
        <v>320.77</v>
      </c>
      <c r="Q59" s="206">
        <f>Q52+Q53+Q54+Q55+Q56+Q57+Q58</f>
        <v>5.6</v>
      </c>
    </row>
    <row r="60" spans="1:23" ht="24.95" customHeight="1" thickBot="1" x14ac:dyDescent="0.4">
      <c r="A60" s="139"/>
      <c r="B60" s="1316" t="s">
        <v>1</v>
      </c>
      <c r="C60" s="350"/>
      <c r="D60" s="200"/>
      <c r="E60" s="120"/>
      <c r="F60" s="126"/>
      <c r="G60" s="127"/>
      <c r="H60" s="128"/>
      <c r="I60" s="120"/>
      <c r="J60" s="129"/>
      <c r="K60" s="120"/>
      <c r="L60" s="167"/>
      <c r="M60" s="168"/>
      <c r="N60" s="169"/>
      <c r="O60" s="167"/>
      <c r="P60" s="167"/>
      <c r="Q60" s="168"/>
    </row>
    <row r="61" spans="1:23" s="62" customFormat="1" ht="24.95" customHeight="1" thickBot="1" x14ac:dyDescent="0.4">
      <c r="A61" s="99"/>
      <c r="B61" s="1312" t="s">
        <v>161</v>
      </c>
      <c r="C61" s="1314"/>
      <c r="D61" s="1317"/>
      <c r="E61" s="111">
        <v>200</v>
      </c>
      <c r="F61" s="141">
        <v>8.2100000000000009</v>
      </c>
      <c r="G61" s="142">
        <v>3.61</v>
      </c>
      <c r="H61" s="143">
        <v>11.81</v>
      </c>
      <c r="I61" s="111">
        <v>103.29</v>
      </c>
      <c r="J61" s="144"/>
      <c r="K61" s="145">
        <v>1.0900000000000001</v>
      </c>
      <c r="L61" s="261">
        <v>7.4999999999999997E-2</v>
      </c>
      <c r="M61" s="262">
        <v>14.5</v>
      </c>
      <c r="N61" s="832">
        <v>21.2</v>
      </c>
      <c r="O61" s="261">
        <v>26.4</v>
      </c>
      <c r="P61" s="261">
        <v>32.4</v>
      </c>
      <c r="Q61" s="493">
        <v>0.75</v>
      </c>
      <c r="R61" s="198"/>
      <c r="S61" s="198"/>
      <c r="T61" s="198"/>
      <c r="U61" s="198"/>
      <c r="V61" s="198"/>
      <c r="W61" s="198"/>
    </row>
    <row r="62" spans="1:23" s="62" customFormat="1" ht="24.95" customHeight="1" thickBot="1" x14ac:dyDescent="0.4">
      <c r="A62" s="99"/>
      <c r="B62" s="1311"/>
      <c r="C62" s="388"/>
      <c r="D62" s="1315"/>
      <c r="E62" s="103">
        <v>80</v>
      </c>
      <c r="F62" s="104">
        <v>3.34</v>
      </c>
      <c r="G62" s="105">
        <v>2.99</v>
      </c>
      <c r="H62" s="106">
        <v>18.079999999999998</v>
      </c>
      <c r="I62" s="103">
        <v>166.71</v>
      </c>
      <c r="J62" s="129"/>
      <c r="K62" s="103">
        <v>0.15</v>
      </c>
      <c r="L62" s="934">
        <v>0.06</v>
      </c>
      <c r="M62" s="935">
        <v>30</v>
      </c>
      <c r="N62" s="936">
        <v>180</v>
      </c>
      <c r="O62" s="934">
        <v>21</v>
      </c>
      <c r="P62" s="934">
        <v>135</v>
      </c>
      <c r="Q62" s="962">
        <v>0.15</v>
      </c>
      <c r="R62" s="198"/>
      <c r="S62" s="198"/>
      <c r="T62" s="198"/>
      <c r="U62" s="198"/>
      <c r="V62" s="198"/>
      <c r="W62" s="198"/>
    </row>
    <row r="63" spans="1:23" s="59" customFormat="1" ht="24.95" customHeight="1" thickBot="1" x14ac:dyDescent="0.4">
      <c r="A63" s="121"/>
      <c r="B63" s="299"/>
      <c r="C63" s="1090"/>
      <c r="D63" s="200"/>
      <c r="E63" s="95"/>
      <c r="F63" s="122"/>
      <c r="G63" s="122"/>
      <c r="H63" s="122"/>
      <c r="I63" s="95"/>
      <c r="J63" s="129"/>
      <c r="K63" s="95"/>
      <c r="L63" s="234"/>
      <c r="M63" s="234"/>
      <c r="N63" s="234"/>
      <c r="O63" s="234"/>
      <c r="P63" s="234"/>
      <c r="Q63" s="235"/>
      <c r="R63" s="28"/>
      <c r="S63" s="28"/>
      <c r="T63" s="28"/>
      <c r="U63" s="28"/>
      <c r="V63" s="28"/>
      <c r="W63" s="28"/>
    </row>
    <row r="64" spans="1:23" ht="24.95" customHeight="1" thickBot="1" x14ac:dyDescent="0.4">
      <c r="A64" s="92"/>
      <c r="B64" s="199"/>
      <c r="C64" s="216"/>
      <c r="D64" s="199" t="s">
        <v>12</v>
      </c>
      <c r="E64" s="206">
        <f>E62+E61</f>
        <v>280</v>
      </c>
      <c r="F64" s="210">
        <f>F62+F61+F60</f>
        <v>11.55</v>
      </c>
      <c r="G64" s="210">
        <f>G62+G61+G60</f>
        <v>6.6</v>
      </c>
      <c r="H64" s="230">
        <f>H62+H61+H60</f>
        <v>29.89</v>
      </c>
      <c r="I64" s="206">
        <f>I62+I61+I60</f>
        <v>270</v>
      </c>
      <c r="J64" s="224">
        <v>0.15</v>
      </c>
      <c r="K64" s="211">
        <f>K62+K61+K60</f>
        <v>1.24</v>
      </c>
      <c r="L64" s="234">
        <f t="shared" ref="L64:Q64" si="12">SUM(L61:L63)</f>
        <v>0.13500000000000001</v>
      </c>
      <c r="M64" s="234">
        <f t="shared" si="12"/>
        <v>44.5</v>
      </c>
      <c r="N64" s="234">
        <f t="shared" si="12"/>
        <v>201.2</v>
      </c>
      <c r="O64" s="234">
        <f t="shared" si="12"/>
        <v>47.4</v>
      </c>
      <c r="P64" s="234">
        <f t="shared" si="12"/>
        <v>167.4</v>
      </c>
      <c r="Q64" s="235">
        <f t="shared" si="12"/>
        <v>0.9</v>
      </c>
    </row>
    <row r="65" spans="1:23" ht="24.95" customHeight="1" thickBot="1" x14ac:dyDescent="0.4">
      <c r="A65" s="92"/>
      <c r="B65" s="1316" t="s">
        <v>26</v>
      </c>
      <c r="C65" s="199"/>
      <c r="D65" s="216"/>
      <c r="E65" s="95"/>
      <c r="F65" s="122"/>
      <c r="G65" s="122"/>
      <c r="H65" s="122"/>
      <c r="I65" s="95"/>
      <c r="J65" s="129"/>
      <c r="K65" s="95"/>
      <c r="L65" s="252"/>
      <c r="M65" s="263"/>
      <c r="N65" s="264"/>
      <c r="O65" s="252"/>
      <c r="P65" s="252"/>
      <c r="Q65" s="263"/>
    </row>
    <row r="66" spans="1:23" ht="24.95" customHeight="1" x14ac:dyDescent="0.35">
      <c r="A66" s="121"/>
      <c r="B66" s="1312" t="s">
        <v>175</v>
      </c>
      <c r="C66" s="1314"/>
      <c r="D66" s="1317"/>
      <c r="E66" s="188">
        <v>130</v>
      </c>
      <c r="F66" s="189">
        <v>1.6</v>
      </c>
      <c r="G66" s="190">
        <v>2.1349999999999998</v>
      </c>
      <c r="H66" s="191">
        <v>5.35</v>
      </c>
      <c r="I66" s="188">
        <v>122.58</v>
      </c>
      <c r="J66" s="148"/>
      <c r="K66" s="443">
        <v>9.6999999999999993</v>
      </c>
      <c r="L66" s="444">
        <v>3.9E-2</v>
      </c>
      <c r="M66" s="445">
        <v>32.270000000000003</v>
      </c>
      <c r="N66" s="444">
        <v>54.335000000000001</v>
      </c>
      <c r="O66" s="446">
        <v>10.28</v>
      </c>
      <c r="P66" s="446">
        <v>36.86</v>
      </c>
      <c r="Q66" s="445">
        <v>1.48</v>
      </c>
    </row>
    <row r="67" spans="1:23" s="59" customFormat="1" ht="24.95" customHeight="1" x14ac:dyDescent="0.35">
      <c r="A67" s="121"/>
      <c r="B67" s="299" t="s">
        <v>172</v>
      </c>
      <c r="C67" s="1090"/>
      <c r="D67" s="1318"/>
      <c r="E67" s="120">
        <v>40</v>
      </c>
      <c r="F67" s="126">
        <v>1.76</v>
      </c>
      <c r="G67" s="127">
        <v>2.7850000000000001</v>
      </c>
      <c r="H67" s="128">
        <v>10.3</v>
      </c>
      <c r="I67" s="120">
        <v>220.44</v>
      </c>
      <c r="J67" s="129"/>
      <c r="K67" s="448">
        <v>11.42</v>
      </c>
      <c r="L67" s="918">
        <v>3.3000000000000002E-2</v>
      </c>
      <c r="M67" s="921">
        <v>37.97</v>
      </c>
      <c r="N67" s="918">
        <v>21.6</v>
      </c>
      <c r="O67" s="920">
        <v>6.47</v>
      </c>
      <c r="P67" s="920">
        <v>63.5</v>
      </c>
      <c r="Q67" s="921">
        <v>1.3</v>
      </c>
      <c r="R67" s="28"/>
      <c r="S67" s="28"/>
      <c r="T67" s="28"/>
      <c r="U67" s="28"/>
      <c r="V67" s="28"/>
      <c r="W67" s="28"/>
    </row>
    <row r="68" spans="1:23" ht="24.95" customHeight="1" x14ac:dyDescent="0.35">
      <c r="A68" s="121"/>
      <c r="B68" s="308" t="s">
        <v>164</v>
      </c>
      <c r="C68" s="300"/>
      <c r="D68" s="202"/>
      <c r="E68" s="103">
        <v>150</v>
      </c>
      <c r="F68" s="104">
        <v>0.46</v>
      </c>
      <c r="G68" s="105">
        <v>0.04</v>
      </c>
      <c r="H68" s="106">
        <v>8.52</v>
      </c>
      <c r="I68" s="103">
        <v>36.04</v>
      </c>
      <c r="J68" s="129"/>
      <c r="K68" s="306">
        <v>3.75</v>
      </c>
      <c r="L68" s="430">
        <v>0.02</v>
      </c>
      <c r="M68" s="429"/>
      <c r="N68" s="430">
        <v>60</v>
      </c>
      <c r="O68" s="428">
        <v>9.5</v>
      </c>
      <c r="P68" s="428">
        <v>30</v>
      </c>
      <c r="Q68" s="429">
        <v>0.6</v>
      </c>
    </row>
    <row r="69" spans="1:23" ht="24.95" customHeight="1" thickBot="1" x14ac:dyDescent="0.4">
      <c r="A69" s="450"/>
      <c r="B69" s="386" t="s">
        <v>31</v>
      </c>
      <c r="C69" s="388"/>
      <c r="D69" s="309"/>
      <c r="E69" s="310">
        <v>30</v>
      </c>
      <c r="F69" s="311">
        <v>2.37</v>
      </c>
      <c r="G69" s="312">
        <v>0.3</v>
      </c>
      <c r="H69" s="313">
        <v>14.49</v>
      </c>
      <c r="I69" s="310">
        <v>71</v>
      </c>
      <c r="J69" s="382"/>
      <c r="K69" s="451"/>
      <c r="L69" s="432"/>
      <c r="M69" s="433"/>
      <c r="N69" s="434">
        <v>6.9</v>
      </c>
      <c r="O69" s="432">
        <v>9.9</v>
      </c>
      <c r="P69" s="432">
        <v>14.1</v>
      </c>
      <c r="Q69" s="433">
        <v>0.33</v>
      </c>
    </row>
    <row r="70" spans="1:23" ht="24.95" customHeight="1" thickBot="1" x14ac:dyDescent="0.4">
      <c r="A70" s="115"/>
      <c r="B70" s="93"/>
      <c r="C70" s="150"/>
      <c r="D70" s="199" t="s">
        <v>12</v>
      </c>
      <c r="E70" s="213">
        <v>350</v>
      </c>
      <c r="F70" s="214">
        <f>SUM(F66:F69)</f>
        <v>6.19</v>
      </c>
      <c r="G70" s="214">
        <f>SUM(G66:G69)</f>
        <v>5.26</v>
      </c>
      <c r="H70" s="214">
        <f>SUM(H66:H69)</f>
        <v>38.660000000000004</v>
      </c>
      <c r="I70" s="213">
        <f>SUM(I66:I69)</f>
        <v>450.06</v>
      </c>
      <c r="J70" s="231">
        <v>0.25</v>
      </c>
      <c r="K70" s="232">
        <f t="shared" ref="K70:Q70" si="13">SUM(K66:K69)</f>
        <v>24.869999999999997</v>
      </c>
      <c r="L70" s="208">
        <f t="shared" si="13"/>
        <v>9.2000000000000012E-2</v>
      </c>
      <c r="M70" s="208">
        <f t="shared" si="13"/>
        <v>70.240000000000009</v>
      </c>
      <c r="N70" s="208">
        <f t="shared" si="13"/>
        <v>142.83500000000001</v>
      </c>
      <c r="O70" s="208">
        <f t="shared" si="13"/>
        <v>36.15</v>
      </c>
      <c r="P70" s="208">
        <f t="shared" si="13"/>
        <v>144.46</v>
      </c>
      <c r="Q70" s="206">
        <f t="shared" si="13"/>
        <v>3.7100000000000004</v>
      </c>
    </row>
    <row r="71" spans="1:23" ht="24.95" customHeight="1" thickBot="1" x14ac:dyDescent="0.4">
      <c r="A71" s="115"/>
      <c r="B71" s="93"/>
      <c r="C71" s="150"/>
      <c r="D71" s="150"/>
      <c r="E71" s="146"/>
      <c r="F71" s="147"/>
      <c r="G71" s="147"/>
      <c r="H71" s="184"/>
      <c r="I71" s="146"/>
      <c r="J71" s="148"/>
      <c r="K71" s="185"/>
      <c r="L71" s="186"/>
      <c r="M71" s="186"/>
      <c r="N71" s="186"/>
      <c r="O71" s="186"/>
      <c r="P71" s="186"/>
      <c r="Q71" s="187"/>
    </row>
    <row r="72" spans="1:23" ht="24.95" customHeight="1" thickBot="1" x14ac:dyDescent="0.4">
      <c r="A72" s="26"/>
      <c r="B72" s="65"/>
      <c r="C72" s="78"/>
      <c r="D72" s="205" t="s">
        <v>20</v>
      </c>
      <c r="E72" s="204">
        <f>E70+E64+E59+E50+E47</f>
        <v>1870</v>
      </c>
      <c r="F72" s="210">
        <f>F47+F50+F59+F64+F70</f>
        <v>54</v>
      </c>
      <c r="G72" s="210">
        <f>G47++++++++++G59+G64+G70</f>
        <v>60</v>
      </c>
      <c r="H72" s="210">
        <f>H47+H50+H59+H64+H70</f>
        <v>260.99900000000002</v>
      </c>
      <c r="I72" s="211">
        <f>I47+I50+I59+I64+I70</f>
        <v>1800</v>
      </c>
      <c r="J72" s="1310">
        <f>J47+J50+J59+J64+J70</f>
        <v>1</v>
      </c>
      <c r="K72" s="278">
        <f>K70+K64+K59+K50+K47</f>
        <v>50</v>
      </c>
      <c r="L72" s="1152">
        <f t="shared" ref="L72:P72" si="14">L47+L50+L59+L64+L70</f>
        <v>0.90429999999999999</v>
      </c>
      <c r="M72" s="1152">
        <f t="shared" si="14"/>
        <v>500</v>
      </c>
      <c r="N72" s="1152">
        <f t="shared" si="14"/>
        <v>899.99500000000012</v>
      </c>
      <c r="O72" s="1152">
        <f>O47+O50+O59+O64+O70</f>
        <v>200</v>
      </c>
      <c r="P72" s="1152">
        <f t="shared" si="14"/>
        <v>800.00400000000002</v>
      </c>
      <c r="Q72" s="211">
        <f>Q50+Q59+Q64+Q70</f>
        <v>10.46</v>
      </c>
    </row>
    <row r="73" spans="1:23" s="1" customFormat="1" ht="24.95" customHeight="1" thickBot="1" x14ac:dyDescent="0.4">
      <c r="A73" s="13"/>
      <c r="B73" s="1133"/>
      <c r="C73" s="1133"/>
      <c r="D73" s="1133"/>
      <c r="E73" s="1134"/>
      <c r="F73" s="256"/>
      <c r="G73" s="256"/>
      <c r="H73" s="256"/>
      <c r="I73" s="256"/>
      <c r="J73" s="1131"/>
      <c r="K73" s="256"/>
      <c r="L73" s="256"/>
      <c r="M73" s="256"/>
      <c r="N73" s="256"/>
      <c r="O73" s="256"/>
      <c r="P73" s="256"/>
      <c r="Q73" s="677"/>
      <c r="R73" s="55"/>
      <c r="S73" s="55"/>
      <c r="T73" s="55"/>
      <c r="U73" s="55"/>
      <c r="V73" s="55"/>
      <c r="W73" s="55"/>
    </row>
    <row r="74" spans="1:23" s="1" customFormat="1" ht="24.95" customHeight="1" thickBot="1" x14ac:dyDescent="0.4">
      <c r="A74" s="570"/>
      <c r="B74" s="1129"/>
      <c r="C74" s="1129"/>
      <c r="D74" s="1129"/>
      <c r="E74" s="1130"/>
      <c r="F74" s="1153"/>
      <c r="G74" s="1153"/>
      <c r="H74" s="1153"/>
      <c r="I74" s="1153"/>
      <c r="J74" s="1153"/>
      <c r="K74" s="1153"/>
      <c r="L74" s="1153"/>
      <c r="M74" s="1131"/>
      <c r="N74" s="1131"/>
      <c r="O74" s="1131"/>
      <c r="P74" s="1131"/>
      <c r="Q74" s="1132"/>
      <c r="R74" s="55"/>
      <c r="S74" s="55"/>
      <c r="T74" s="55"/>
      <c r="U74" s="55"/>
      <c r="V74" s="55"/>
      <c r="W74" s="55"/>
    </row>
    <row r="75" spans="1:23" s="1" customFormat="1" ht="24.95" customHeight="1" x14ac:dyDescent="0.35">
      <c r="A75" s="13"/>
      <c r="B75" s="3"/>
      <c r="C75" s="3"/>
      <c r="D75" s="3"/>
      <c r="E75" s="2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</row>
    <row r="76" spans="1:23" s="1" customFormat="1" ht="24.95" customHeight="1" x14ac:dyDescent="0.35">
      <c r="A76" s="13"/>
      <c r="B76" s="3"/>
      <c r="C76" s="3"/>
      <c r="D76" s="3"/>
      <c r="E76" s="2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</row>
    <row r="77" spans="1:23" s="1" customFormat="1" ht="24.95" customHeight="1" x14ac:dyDescent="0.35">
      <c r="A77" s="13"/>
      <c r="B77" s="3"/>
      <c r="C77" s="3"/>
      <c r="D77" s="3"/>
      <c r="E77" s="2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</row>
    <row r="78" spans="1:23" s="1" customFormat="1" ht="24.95" customHeight="1" x14ac:dyDescent="0.35">
      <c r="A78" s="13"/>
      <c r="B78" s="3"/>
      <c r="C78" s="3"/>
      <c r="D78" s="3"/>
      <c r="E78" s="2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</row>
    <row r="79" spans="1:23" s="1" customFormat="1" ht="24.95" customHeight="1" x14ac:dyDescent="0.35">
      <c r="A79" s="13"/>
      <c r="B79" s="3"/>
      <c r="C79" s="3"/>
      <c r="D79" s="3"/>
      <c r="E79" s="2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</row>
    <row r="80" spans="1:23" s="1" customFormat="1" ht="24.95" customHeight="1" x14ac:dyDescent="0.35">
      <c r="A80" s="13"/>
      <c r="B80" s="3"/>
      <c r="C80" s="3"/>
      <c r="D80" s="3"/>
      <c r="E80" s="2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</row>
    <row r="81" spans="1:23" s="1" customFormat="1" ht="24.95" customHeight="1" x14ac:dyDescent="0.35">
      <c r="A81" s="13"/>
      <c r="B81" s="3"/>
      <c r="C81" s="3"/>
      <c r="D81" s="3"/>
      <c r="E81" s="2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</row>
    <row r="82" spans="1:23" s="1" customFormat="1" ht="24.95" customHeight="1" x14ac:dyDescent="0.35">
      <c r="A82" s="13"/>
      <c r="B82" s="3"/>
      <c r="C82" s="3"/>
      <c r="D82" s="3"/>
      <c r="E82" s="2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</row>
    <row r="83" spans="1:23" s="1" customFormat="1" ht="24.95" customHeight="1" x14ac:dyDescent="0.35">
      <c r="A83" s="13"/>
      <c r="B83" s="3"/>
      <c r="C83" s="3"/>
      <c r="D83" s="3"/>
      <c r="E83" s="2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</row>
    <row r="84" spans="1:23" s="1" customFormat="1" ht="24.95" customHeight="1" x14ac:dyDescent="0.35">
      <c r="A84" s="13"/>
      <c r="B84" s="3"/>
      <c r="C84" s="3"/>
      <c r="D84" s="3"/>
      <c r="E84" s="2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</row>
    <row r="85" spans="1:23" s="1" customFormat="1" ht="24.95" customHeight="1" x14ac:dyDescent="0.35">
      <c r="A85" s="13"/>
      <c r="B85" s="3"/>
      <c r="C85" s="3"/>
      <c r="D85" s="3"/>
      <c r="E85" s="2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</row>
    <row r="86" spans="1:23" s="1" customFormat="1" ht="24.95" customHeight="1" x14ac:dyDescent="0.35">
      <c r="A86" s="13"/>
      <c r="B86" s="3"/>
      <c r="C86" s="3"/>
      <c r="D86" s="3"/>
      <c r="E86" s="2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</row>
    <row r="87" spans="1:23" s="1" customFormat="1" ht="24.95" customHeight="1" x14ac:dyDescent="0.35">
      <c r="A87" s="13"/>
      <c r="B87" s="3"/>
      <c r="C87" s="3"/>
      <c r="D87" s="3"/>
      <c r="E87" s="2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</row>
    <row r="88" spans="1:23" s="1" customFormat="1" ht="24.95" customHeight="1" x14ac:dyDescent="0.35">
      <c r="A88" s="13"/>
      <c r="B88" s="3"/>
      <c r="C88" s="3"/>
      <c r="D88" s="3"/>
      <c r="E88" s="2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</row>
    <row r="89" spans="1:23" s="1" customFormat="1" ht="24.95" customHeight="1" x14ac:dyDescent="0.35">
      <c r="A89" s="13"/>
      <c r="B89" s="3"/>
      <c r="C89" s="3"/>
      <c r="D89" s="3"/>
      <c r="E89" s="2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</row>
    <row r="90" spans="1:23" s="1" customFormat="1" ht="24.95" customHeight="1" x14ac:dyDescent="0.35">
      <c r="A90" s="13"/>
      <c r="B90" s="3"/>
      <c r="C90" s="3"/>
      <c r="D90" s="3"/>
      <c r="E90" s="2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</row>
    <row r="91" spans="1:23" s="1" customFormat="1" x14ac:dyDescent="0.35">
      <c r="A91" s="13"/>
      <c r="B91" s="3"/>
      <c r="C91" s="3"/>
      <c r="D91" s="3"/>
      <c r="E91" s="2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</row>
    <row r="92" spans="1:23" s="1" customFormat="1" x14ac:dyDescent="0.35">
      <c r="A92" s="13"/>
      <c r="B92" s="3"/>
      <c r="C92" s="3"/>
      <c r="D92" s="3"/>
      <c r="E92" s="2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</row>
    <row r="93" spans="1:23" s="1" customFormat="1" x14ac:dyDescent="0.35">
      <c r="A93" s="13"/>
      <c r="B93" s="3"/>
      <c r="C93" s="3"/>
      <c r="D93" s="3"/>
      <c r="E93" s="2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</row>
    <row r="94" spans="1:23" s="1" customFormat="1" x14ac:dyDescent="0.35">
      <c r="A94" s="13"/>
      <c r="B94" s="3"/>
      <c r="C94" s="3"/>
      <c r="D94" s="3"/>
      <c r="E94" s="2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</row>
    <row r="95" spans="1:23" s="1" customFormat="1" x14ac:dyDescent="0.35">
      <c r="A95" s="13"/>
      <c r="B95" s="3"/>
      <c r="C95" s="3"/>
      <c r="D95" s="3"/>
      <c r="E95" s="2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</row>
    <row r="96" spans="1:23" s="1" customFormat="1" x14ac:dyDescent="0.35">
      <c r="A96" s="13"/>
      <c r="B96" s="3"/>
      <c r="C96" s="3"/>
      <c r="D96" s="3"/>
      <c r="E96" s="2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</row>
    <row r="97" spans="1:23" s="1" customFormat="1" x14ac:dyDescent="0.35">
      <c r="A97" s="13"/>
      <c r="B97" s="3"/>
      <c r="C97" s="3"/>
      <c r="D97" s="3"/>
      <c r="E97" s="2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</row>
    <row r="98" spans="1:23" s="1" customFormat="1" x14ac:dyDescent="0.35">
      <c r="A98" s="13"/>
      <c r="B98" s="3"/>
      <c r="C98" s="3"/>
      <c r="D98" s="3"/>
      <c r="E98" s="2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</row>
    <row r="99" spans="1:23" s="1" customFormat="1" x14ac:dyDescent="0.35">
      <c r="A99" s="13"/>
      <c r="B99" s="3"/>
      <c r="C99" s="3"/>
      <c r="D99" s="3"/>
      <c r="E99" s="2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</row>
    <row r="100" spans="1:23" s="1" customFormat="1" x14ac:dyDescent="0.35">
      <c r="A100" s="13"/>
      <c r="B100" s="3"/>
      <c r="C100" s="3"/>
      <c r="D100" s="3"/>
      <c r="E100" s="2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</row>
    <row r="101" spans="1:23" s="1" customFormat="1" x14ac:dyDescent="0.35">
      <c r="A101" s="13"/>
      <c r="B101" s="3"/>
      <c r="C101" s="3"/>
      <c r="D101" s="3"/>
      <c r="E101" s="2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</row>
    <row r="102" spans="1:23" s="1" customFormat="1" x14ac:dyDescent="0.35">
      <c r="A102" s="13"/>
      <c r="B102" s="3"/>
      <c r="C102" s="3"/>
      <c r="D102" s="3"/>
      <c r="E102" s="2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</row>
    <row r="103" spans="1:23" s="1" customFormat="1" x14ac:dyDescent="0.35">
      <c r="A103" s="13"/>
      <c r="B103" s="3"/>
      <c r="C103" s="3"/>
      <c r="D103" s="3"/>
      <c r="E103" s="2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</row>
    <row r="104" spans="1:23" s="1" customFormat="1" x14ac:dyDescent="0.35">
      <c r="A104" s="13"/>
      <c r="B104" s="3"/>
      <c r="C104" s="3"/>
      <c r="D104" s="3"/>
      <c r="E104" s="2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</row>
    <row r="105" spans="1:23" s="1" customFormat="1" x14ac:dyDescent="0.35">
      <c r="A105" s="13"/>
      <c r="B105" s="3"/>
      <c r="C105" s="3"/>
      <c r="D105" s="3"/>
      <c r="E105" s="2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</row>
    <row r="106" spans="1:23" s="1" customFormat="1" x14ac:dyDescent="0.35">
      <c r="A106" s="13"/>
      <c r="B106" s="3"/>
      <c r="C106" s="3"/>
      <c r="D106" s="3"/>
      <c r="E106" s="2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</row>
    <row r="107" spans="1:23" s="1" customFormat="1" x14ac:dyDescent="0.35">
      <c r="A107" s="13"/>
      <c r="B107" s="3"/>
      <c r="C107" s="3"/>
      <c r="D107" s="3"/>
      <c r="E107" s="2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</row>
    <row r="108" spans="1:23" s="1" customFormat="1" x14ac:dyDescent="0.35">
      <c r="A108" s="13"/>
      <c r="B108" s="3"/>
      <c r="C108" s="3"/>
      <c r="D108" s="3"/>
      <c r="E108" s="2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</row>
    <row r="109" spans="1:23" s="1" customFormat="1" x14ac:dyDescent="0.35">
      <c r="A109" s="13"/>
      <c r="B109" s="3"/>
      <c r="C109" s="3"/>
      <c r="D109" s="3"/>
      <c r="E109" s="2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</row>
    <row r="110" spans="1:23" s="1" customFormat="1" x14ac:dyDescent="0.35">
      <c r="A110" s="13"/>
      <c r="B110" s="3"/>
      <c r="C110" s="3"/>
      <c r="D110" s="3"/>
      <c r="E110" s="2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</row>
    <row r="111" spans="1:23" s="1" customFormat="1" x14ac:dyDescent="0.35">
      <c r="A111" s="13"/>
      <c r="B111" s="3"/>
      <c r="C111" s="3"/>
      <c r="D111" s="3"/>
      <c r="E111" s="2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</row>
    <row r="112" spans="1:23" s="1" customFormat="1" x14ac:dyDescent="0.35">
      <c r="A112" s="13"/>
      <c r="B112" s="3"/>
      <c r="C112" s="3"/>
      <c r="D112" s="3"/>
      <c r="E112" s="2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</row>
    <row r="113" spans="1:23" s="1" customFormat="1" x14ac:dyDescent="0.35">
      <c r="A113" s="13"/>
      <c r="B113" s="3"/>
      <c r="C113" s="3"/>
      <c r="D113" s="3"/>
      <c r="E113" s="2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</row>
    <row r="114" spans="1:23" s="1" customFormat="1" x14ac:dyDescent="0.35">
      <c r="A114" s="13"/>
      <c r="B114" s="3"/>
      <c r="C114" s="3"/>
      <c r="D114" s="3"/>
      <c r="E114" s="2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</row>
    <row r="115" spans="1:23" s="1" customFormat="1" x14ac:dyDescent="0.35">
      <c r="A115" s="13"/>
      <c r="B115" s="3"/>
      <c r="C115" s="3"/>
      <c r="D115" s="3"/>
      <c r="E115" s="2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</row>
    <row r="116" spans="1:23" s="1" customFormat="1" x14ac:dyDescent="0.35">
      <c r="A116" s="13"/>
      <c r="B116" s="3"/>
      <c r="C116" s="3"/>
      <c r="D116" s="3"/>
      <c r="E116" s="2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</row>
    <row r="117" spans="1:23" s="1" customFormat="1" x14ac:dyDescent="0.35">
      <c r="A117" s="13"/>
      <c r="B117" s="3"/>
      <c r="C117" s="3"/>
      <c r="D117" s="3"/>
      <c r="E117" s="2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</row>
    <row r="118" spans="1:23" s="1" customFormat="1" x14ac:dyDescent="0.35">
      <c r="A118" s="13"/>
      <c r="B118" s="3"/>
      <c r="C118" s="3"/>
      <c r="D118" s="3"/>
      <c r="E118" s="2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</row>
    <row r="119" spans="1:23" s="1" customFormat="1" x14ac:dyDescent="0.35">
      <c r="A119" s="13"/>
      <c r="B119" s="3"/>
      <c r="C119" s="3"/>
      <c r="D119" s="3"/>
      <c r="E119" s="2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</row>
    <row r="120" spans="1:23" s="1" customFormat="1" x14ac:dyDescent="0.35">
      <c r="A120" s="13"/>
      <c r="B120" s="3"/>
      <c r="C120" s="3"/>
      <c r="D120" s="3"/>
      <c r="E120" s="2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</row>
    <row r="121" spans="1:23" s="1" customFormat="1" x14ac:dyDescent="0.35">
      <c r="A121" s="13"/>
      <c r="B121" s="3"/>
      <c r="C121" s="3"/>
      <c r="D121" s="3"/>
      <c r="E121" s="2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</row>
    <row r="122" spans="1:23" s="1" customFormat="1" x14ac:dyDescent="0.35">
      <c r="A122" s="13"/>
      <c r="B122" s="3"/>
      <c r="C122" s="3"/>
      <c r="D122" s="3"/>
      <c r="E122" s="2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</row>
    <row r="123" spans="1:23" s="1" customFormat="1" x14ac:dyDescent="0.35">
      <c r="A123" s="13"/>
      <c r="B123" s="3"/>
      <c r="C123" s="3"/>
      <c r="D123" s="3"/>
      <c r="E123" s="2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</row>
    <row r="124" spans="1:23" s="1" customFormat="1" x14ac:dyDescent="0.35">
      <c r="A124" s="13"/>
      <c r="B124" s="3"/>
      <c r="C124" s="3"/>
      <c r="D124" s="3"/>
      <c r="E124" s="2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</row>
    <row r="125" spans="1:23" s="1" customFormat="1" x14ac:dyDescent="0.35">
      <c r="A125" s="13"/>
      <c r="B125" s="3"/>
      <c r="C125" s="3"/>
      <c r="D125" s="3"/>
      <c r="E125" s="2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</row>
    <row r="126" spans="1:23" s="1" customFormat="1" x14ac:dyDescent="0.35">
      <c r="A126" s="13"/>
      <c r="B126" s="3"/>
      <c r="C126" s="3"/>
      <c r="D126" s="3"/>
      <c r="E126" s="2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</row>
    <row r="127" spans="1:23" s="1" customFormat="1" x14ac:dyDescent="0.35">
      <c r="A127" s="13"/>
      <c r="B127" s="3"/>
      <c r="C127" s="3"/>
      <c r="D127" s="3"/>
      <c r="E127" s="2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</row>
    <row r="128" spans="1:23" s="1" customFormat="1" x14ac:dyDescent="0.35">
      <c r="A128" s="13"/>
      <c r="B128" s="3"/>
      <c r="C128" s="3"/>
      <c r="D128" s="3"/>
      <c r="E128" s="2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</row>
    <row r="129" spans="1:23" s="1" customFormat="1" x14ac:dyDescent="0.35">
      <c r="A129" s="13"/>
      <c r="B129" s="3"/>
      <c r="C129" s="3"/>
      <c r="D129" s="3"/>
      <c r="E129" s="2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</row>
    <row r="130" spans="1:23" s="1" customFormat="1" x14ac:dyDescent="0.35">
      <c r="A130" s="13"/>
      <c r="B130" s="3"/>
      <c r="C130" s="3"/>
      <c r="D130" s="3"/>
      <c r="E130" s="2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</row>
    <row r="131" spans="1:23" s="1" customFormat="1" x14ac:dyDescent="0.35">
      <c r="A131" s="13"/>
      <c r="B131" s="3"/>
      <c r="C131" s="3"/>
      <c r="D131" s="3"/>
      <c r="E131" s="2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</row>
    <row r="132" spans="1:23" s="1" customFormat="1" x14ac:dyDescent="0.35">
      <c r="A132" s="13"/>
      <c r="B132" s="3"/>
      <c r="C132" s="3"/>
      <c r="D132" s="3"/>
      <c r="E132" s="2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</row>
    <row r="133" spans="1:23" s="1" customFormat="1" x14ac:dyDescent="0.35">
      <c r="A133" s="13"/>
      <c r="B133" s="3"/>
      <c r="C133" s="3"/>
      <c r="D133" s="3"/>
      <c r="E133" s="2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</row>
    <row r="134" spans="1:23" s="1" customFormat="1" x14ac:dyDescent="0.35">
      <c r="A134" s="13"/>
      <c r="B134" s="3"/>
      <c r="C134" s="3"/>
      <c r="D134" s="3"/>
      <c r="E134" s="2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</row>
    <row r="135" spans="1:23" s="1" customFormat="1" x14ac:dyDescent="0.35">
      <c r="A135" s="13"/>
      <c r="B135" s="3"/>
      <c r="C135" s="3"/>
      <c r="D135" s="3"/>
      <c r="E135" s="2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</row>
    <row r="136" spans="1:23" s="1" customFormat="1" x14ac:dyDescent="0.35">
      <c r="A136" s="13"/>
      <c r="B136" s="3"/>
      <c r="C136" s="3"/>
      <c r="D136" s="3"/>
      <c r="E136" s="2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</row>
    <row r="137" spans="1:23" s="1" customFormat="1" x14ac:dyDescent="0.35">
      <c r="A137" s="13"/>
      <c r="B137" s="3"/>
      <c r="C137" s="3"/>
      <c r="D137" s="3"/>
      <c r="E137" s="2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</row>
    <row r="138" spans="1:23" s="1" customFormat="1" x14ac:dyDescent="0.35">
      <c r="A138" s="13"/>
      <c r="B138" s="3"/>
      <c r="C138" s="3"/>
      <c r="D138" s="3"/>
      <c r="E138" s="2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</row>
    <row r="139" spans="1:23" s="1" customFormat="1" x14ac:dyDescent="0.35">
      <c r="A139" s="13"/>
      <c r="B139" s="3"/>
      <c r="C139" s="3"/>
      <c r="D139" s="3"/>
      <c r="E139" s="2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</row>
    <row r="140" spans="1:23" s="1" customFormat="1" x14ac:dyDescent="0.35">
      <c r="A140" s="13"/>
      <c r="B140" s="3"/>
      <c r="C140" s="3"/>
      <c r="D140" s="3"/>
      <c r="E140" s="2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</row>
    <row r="141" spans="1:23" s="1" customFormat="1" x14ac:dyDescent="0.35">
      <c r="A141" s="13"/>
      <c r="B141" s="3"/>
      <c r="C141" s="3"/>
      <c r="D141" s="3"/>
      <c r="E141" s="2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</row>
    <row r="142" spans="1:23" s="1" customFormat="1" x14ac:dyDescent="0.35">
      <c r="A142" s="13"/>
      <c r="B142" s="3"/>
      <c r="C142" s="3"/>
      <c r="D142" s="3"/>
      <c r="E142" s="2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</row>
    <row r="143" spans="1:23" s="1" customFormat="1" x14ac:dyDescent="0.35">
      <c r="A143" s="13"/>
      <c r="B143" s="3"/>
      <c r="C143" s="3"/>
      <c r="D143" s="3"/>
      <c r="E143" s="2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</row>
    <row r="144" spans="1:23" s="1" customFormat="1" x14ac:dyDescent="0.35">
      <c r="A144" s="13"/>
      <c r="B144" s="3"/>
      <c r="C144" s="3"/>
      <c r="D144" s="3"/>
      <c r="E144" s="2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</row>
    <row r="145" spans="1:23" s="1" customFormat="1" x14ac:dyDescent="0.35">
      <c r="A145" s="13"/>
      <c r="B145" s="3"/>
      <c r="C145" s="3"/>
      <c r="D145" s="3"/>
      <c r="E145" s="2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</row>
    <row r="146" spans="1:23" s="1" customFormat="1" x14ac:dyDescent="0.35">
      <c r="A146" s="13"/>
      <c r="B146" s="3"/>
      <c r="C146" s="3"/>
      <c r="D146" s="3"/>
      <c r="E146" s="2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</row>
    <row r="147" spans="1:23" s="1" customFormat="1" x14ac:dyDescent="0.35">
      <c r="A147" s="13"/>
      <c r="B147" s="3"/>
      <c r="C147" s="3"/>
      <c r="D147" s="3"/>
      <c r="E147" s="2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</row>
    <row r="148" spans="1:23" s="1" customFormat="1" x14ac:dyDescent="0.35">
      <c r="A148" s="13"/>
      <c r="B148" s="3"/>
      <c r="C148" s="3"/>
      <c r="D148" s="3"/>
      <c r="E148" s="2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</row>
    <row r="149" spans="1:23" s="1" customFormat="1" x14ac:dyDescent="0.35">
      <c r="A149" s="13"/>
      <c r="B149" s="3"/>
      <c r="C149" s="3"/>
      <c r="D149" s="3"/>
      <c r="E149" s="2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</row>
    <row r="150" spans="1:23" s="1" customFormat="1" x14ac:dyDescent="0.35">
      <c r="A150" s="13"/>
      <c r="B150" s="3"/>
      <c r="C150" s="3"/>
      <c r="D150" s="3"/>
      <c r="E150" s="2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</row>
    <row r="151" spans="1:23" s="1" customFormat="1" x14ac:dyDescent="0.35">
      <c r="A151" s="13"/>
      <c r="B151" s="3"/>
      <c r="C151" s="3"/>
      <c r="D151" s="3"/>
      <c r="E151" s="2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</row>
    <row r="152" spans="1:23" s="1" customFormat="1" x14ac:dyDescent="0.35">
      <c r="A152" s="13"/>
      <c r="B152" s="3"/>
      <c r="C152" s="3"/>
      <c r="D152" s="3"/>
      <c r="E152" s="2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</row>
    <row r="153" spans="1:23" s="1" customFormat="1" x14ac:dyDescent="0.35">
      <c r="A153" s="13"/>
      <c r="B153" s="3"/>
      <c r="C153" s="3"/>
      <c r="D153" s="3"/>
      <c r="E153" s="2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</row>
    <row r="154" spans="1:23" s="1" customFormat="1" x14ac:dyDescent="0.35">
      <c r="A154" s="13"/>
      <c r="B154" s="3"/>
      <c r="C154" s="3"/>
      <c r="D154" s="3"/>
      <c r="E154" s="2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</row>
    <row r="155" spans="1:23" s="1" customFormat="1" x14ac:dyDescent="0.35">
      <c r="A155" s="13"/>
      <c r="B155" s="3"/>
      <c r="C155" s="3"/>
      <c r="D155" s="3"/>
      <c r="E155" s="2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</row>
    <row r="156" spans="1:23" s="1" customFormat="1" x14ac:dyDescent="0.35">
      <c r="A156" s="13"/>
      <c r="B156" s="3"/>
      <c r="C156" s="3"/>
      <c r="D156" s="3"/>
      <c r="E156" s="2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</row>
    <row r="157" spans="1:23" s="1" customFormat="1" x14ac:dyDescent="0.35">
      <c r="A157" s="13"/>
      <c r="B157" s="3"/>
      <c r="C157" s="3"/>
      <c r="D157" s="3"/>
      <c r="E157" s="2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</row>
    <row r="158" spans="1:23" s="1" customFormat="1" x14ac:dyDescent="0.35">
      <c r="A158" s="13"/>
      <c r="B158" s="3"/>
      <c r="C158" s="3"/>
      <c r="D158" s="3"/>
      <c r="E158" s="2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</row>
    <row r="159" spans="1:23" s="1" customFormat="1" x14ac:dyDescent="0.35">
      <c r="A159" s="13"/>
      <c r="B159" s="3"/>
      <c r="C159" s="3"/>
      <c r="D159" s="3"/>
      <c r="E159" s="2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</row>
    <row r="160" spans="1:23" s="1" customFormat="1" x14ac:dyDescent="0.35">
      <c r="A160" s="13"/>
      <c r="B160" s="3"/>
      <c r="C160" s="3"/>
      <c r="D160" s="3"/>
      <c r="E160" s="2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</row>
    <row r="161" spans="1:23" s="1" customFormat="1" x14ac:dyDescent="0.35">
      <c r="A161" s="13"/>
      <c r="B161" s="3"/>
      <c r="C161" s="3"/>
      <c r="D161" s="3"/>
      <c r="E161" s="2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</row>
    <row r="162" spans="1:23" s="1" customFormat="1" x14ac:dyDescent="0.35">
      <c r="A162" s="13"/>
      <c r="B162" s="3"/>
      <c r="C162" s="3"/>
      <c r="D162" s="3"/>
      <c r="E162" s="2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</row>
    <row r="163" spans="1:23" s="1" customFormat="1" x14ac:dyDescent="0.35">
      <c r="A163" s="13"/>
      <c r="B163" s="3"/>
      <c r="C163" s="3"/>
      <c r="D163" s="3"/>
      <c r="E163" s="2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</row>
    <row r="164" spans="1:23" s="1" customFormat="1" x14ac:dyDescent="0.35">
      <c r="A164" s="13"/>
      <c r="B164" s="3"/>
      <c r="C164" s="3"/>
      <c r="D164" s="3"/>
      <c r="E164" s="2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</row>
    <row r="165" spans="1:23" s="1" customFormat="1" x14ac:dyDescent="0.35">
      <c r="A165" s="13"/>
      <c r="B165" s="3"/>
      <c r="C165" s="3"/>
      <c r="D165" s="3"/>
      <c r="E165" s="2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</row>
    <row r="166" spans="1:23" s="1" customFormat="1" x14ac:dyDescent="0.35">
      <c r="A166" s="13"/>
      <c r="B166" s="3"/>
      <c r="C166" s="3"/>
      <c r="D166" s="3"/>
      <c r="E166" s="2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</row>
    <row r="167" spans="1:23" s="1" customFormat="1" x14ac:dyDescent="0.35">
      <c r="A167" s="13"/>
      <c r="B167" s="3"/>
      <c r="C167" s="3"/>
      <c r="D167" s="3"/>
      <c r="E167" s="2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</row>
    <row r="168" spans="1:23" s="1" customFormat="1" x14ac:dyDescent="0.35">
      <c r="A168" s="13"/>
      <c r="B168" s="3"/>
      <c r="C168" s="3"/>
      <c r="D168" s="3"/>
      <c r="E168" s="2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</row>
    <row r="169" spans="1:23" s="1" customFormat="1" x14ac:dyDescent="0.35">
      <c r="A169" s="13"/>
      <c r="B169" s="3"/>
      <c r="C169" s="3"/>
      <c r="D169" s="3"/>
      <c r="E169" s="2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</row>
    <row r="170" spans="1:23" s="1" customFormat="1" x14ac:dyDescent="0.35">
      <c r="A170" s="13"/>
      <c r="B170" s="3"/>
      <c r="C170" s="3"/>
      <c r="D170" s="3"/>
      <c r="E170" s="2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</row>
    <row r="171" spans="1:23" s="1" customFormat="1" x14ac:dyDescent="0.35">
      <c r="A171" s="13"/>
      <c r="B171" s="3"/>
      <c r="C171" s="3"/>
      <c r="D171" s="3"/>
      <c r="E171" s="2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</row>
    <row r="172" spans="1:23" s="1" customFormat="1" x14ac:dyDescent="0.35">
      <c r="A172" s="13"/>
      <c r="B172" s="3"/>
      <c r="C172" s="3"/>
      <c r="D172" s="3"/>
      <c r="E172" s="2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</row>
    <row r="173" spans="1:23" s="1" customFormat="1" x14ac:dyDescent="0.35">
      <c r="A173" s="13"/>
      <c r="B173" s="3"/>
      <c r="C173" s="3"/>
      <c r="D173" s="3"/>
      <c r="E173" s="2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</row>
    <row r="174" spans="1:23" s="1" customFormat="1" x14ac:dyDescent="0.35">
      <c r="A174" s="13"/>
      <c r="B174" s="3"/>
      <c r="C174" s="3"/>
      <c r="D174" s="3"/>
      <c r="E174" s="2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</row>
    <row r="175" spans="1:23" s="1" customFormat="1" x14ac:dyDescent="0.35">
      <c r="A175" s="13"/>
      <c r="B175" s="3"/>
      <c r="C175" s="3"/>
      <c r="D175" s="3"/>
      <c r="E175" s="2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</row>
    <row r="176" spans="1:23" s="1" customFormat="1" x14ac:dyDescent="0.35">
      <c r="A176" s="13"/>
      <c r="B176" s="3"/>
      <c r="C176" s="3"/>
      <c r="D176" s="3"/>
      <c r="E176" s="2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</row>
    <row r="177" spans="1:23" s="1" customFormat="1" x14ac:dyDescent="0.35">
      <c r="A177" s="13"/>
      <c r="B177" s="3"/>
      <c r="C177" s="3"/>
      <c r="D177" s="3"/>
      <c r="E177" s="2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</row>
    <row r="178" spans="1:23" s="1" customFormat="1" x14ac:dyDescent="0.35">
      <c r="A178" s="13"/>
      <c r="B178" s="3"/>
      <c r="C178" s="3"/>
      <c r="D178" s="3"/>
      <c r="E178" s="2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</row>
    <row r="179" spans="1:23" s="1" customFormat="1" x14ac:dyDescent="0.35">
      <c r="A179" s="13"/>
      <c r="B179" s="3"/>
      <c r="C179" s="3"/>
      <c r="D179" s="3"/>
      <c r="E179" s="2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</row>
    <row r="180" spans="1:23" s="1" customFormat="1" x14ac:dyDescent="0.35">
      <c r="A180" s="13"/>
      <c r="B180" s="3"/>
      <c r="C180" s="3"/>
      <c r="D180" s="3"/>
      <c r="E180" s="2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</row>
    <row r="181" spans="1:23" s="1" customFormat="1" x14ac:dyDescent="0.35">
      <c r="A181" s="13"/>
      <c r="B181" s="3"/>
      <c r="C181" s="3"/>
      <c r="D181" s="3"/>
      <c r="E181" s="2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</row>
    <row r="182" spans="1:23" s="1" customFormat="1" x14ac:dyDescent="0.35">
      <c r="A182" s="13"/>
      <c r="B182" s="3"/>
      <c r="C182" s="3"/>
      <c r="D182" s="3"/>
      <c r="E182" s="2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</row>
    <row r="183" spans="1:23" s="1" customFormat="1" x14ac:dyDescent="0.35">
      <c r="A183" s="13"/>
      <c r="B183" s="3"/>
      <c r="C183" s="3"/>
      <c r="D183" s="3"/>
      <c r="E183" s="2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</row>
    <row r="184" spans="1:23" s="1" customFormat="1" x14ac:dyDescent="0.35">
      <c r="A184" s="13"/>
      <c r="B184" s="3"/>
      <c r="C184" s="3"/>
      <c r="D184" s="3"/>
      <c r="E184" s="2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</row>
    <row r="185" spans="1:23" s="1" customFormat="1" x14ac:dyDescent="0.35">
      <c r="A185" s="13"/>
      <c r="B185" s="3"/>
      <c r="C185" s="3"/>
      <c r="D185" s="3"/>
      <c r="E185" s="2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</row>
    <row r="186" spans="1:23" s="1" customFormat="1" x14ac:dyDescent="0.35">
      <c r="A186" s="13"/>
      <c r="B186" s="3"/>
      <c r="C186" s="3"/>
      <c r="D186" s="3"/>
      <c r="E186" s="2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</row>
    <row r="187" spans="1:23" s="1" customFormat="1" x14ac:dyDescent="0.35">
      <c r="A187" s="13"/>
      <c r="B187" s="3"/>
      <c r="C187" s="3"/>
      <c r="D187" s="3"/>
      <c r="E187" s="2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</row>
    <row r="188" spans="1:23" s="1" customFormat="1" x14ac:dyDescent="0.35">
      <c r="A188" s="13"/>
      <c r="B188" s="3"/>
      <c r="C188" s="3"/>
      <c r="D188" s="3"/>
      <c r="E188" s="2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</row>
    <row r="189" spans="1:23" s="1" customFormat="1" x14ac:dyDescent="0.35">
      <c r="A189" s="13"/>
      <c r="B189" s="3"/>
      <c r="C189" s="3"/>
      <c r="D189" s="3"/>
      <c r="E189" s="2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</row>
    <row r="190" spans="1:23" s="1" customFormat="1" x14ac:dyDescent="0.35">
      <c r="A190" s="13"/>
      <c r="B190" s="3"/>
      <c r="C190" s="3"/>
      <c r="D190" s="3"/>
      <c r="E190" s="2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</row>
    <row r="191" spans="1:23" s="1" customFormat="1" x14ac:dyDescent="0.35">
      <c r="A191" s="13"/>
      <c r="B191" s="3"/>
      <c r="C191" s="3"/>
      <c r="D191" s="3"/>
      <c r="E191" s="2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</row>
    <row r="192" spans="1:23" s="1" customFormat="1" x14ac:dyDescent="0.35">
      <c r="A192" s="13"/>
      <c r="B192" s="3"/>
      <c r="C192" s="3"/>
      <c r="D192" s="3"/>
      <c r="E192" s="2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</row>
    <row r="193" spans="1:23" s="1" customFormat="1" x14ac:dyDescent="0.35">
      <c r="A193" s="13"/>
      <c r="B193" s="3"/>
      <c r="C193" s="3"/>
      <c r="D193" s="3"/>
      <c r="E193" s="2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</row>
    <row r="194" spans="1:23" s="1" customFormat="1" x14ac:dyDescent="0.35">
      <c r="A194" s="13"/>
      <c r="B194" s="3"/>
      <c r="C194" s="3"/>
      <c r="D194" s="3"/>
      <c r="E194" s="2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</row>
    <row r="195" spans="1:23" s="1" customFormat="1" x14ac:dyDescent="0.35">
      <c r="A195" s="13"/>
      <c r="B195" s="3"/>
      <c r="C195" s="3"/>
      <c r="D195" s="3"/>
      <c r="E195" s="2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</row>
    <row r="196" spans="1:23" s="1" customFormat="1" x14ac:dyDescent="0.35">
      <c r="A196" s="13"/>
      <c r="B196" s="3"/>
      <c r="C196" s="3"/>
      <c r="D196" s="3"/>
      <c r="E196" s="2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</row>
    <row r="197" spans="1:23" s="1" customFormat="1" x14ac:dyDescent="0.35">
      <c r="A197" s="13"/>
      <c r="B197" s="3"/>
      <c r="C197" s="3"/>
      <c r="D197" s="3"/>
      <c r="E197" s="2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</row>
    <row r="198" spans="1:23" s="1" customFormat="1" x14ac:dyDescent="0.35">
      <c r="A198" s="13"/>
      <c r="B198" s="3"/>
      <c r="C198" s="3"/>
      <c r="D198" s="3"/>
      <c r="E198" s="2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</row>
    <row r="199" spans="1:23" s="1" customFormat="1" x14ac:dyDescent="0.35">
      <c r="A199" s="13"/>
      <c r="B199" s="3"/>
      <c r="C199" s="3"/>
      <c r="D199" s="3"/>
      <c r="E199" s="2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</row>
    <row r="200" spans="1:23" s="1" customFormat="1" x14ac:dyDescent="0.35">
      <c r="A200" s="13"/>
      <c r="B200" s="3"/>
      <c r="C200" s="3"/>
      <c r="D200" s="3"/>
      <c r="E200" s="2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</row>
    <row r="201" spans="1:23" s="1" customFormat="1" x14ac:dyDescent="0.35">
      <c r="A201" s="13"/>
      <c r="B201" s="3"/>
      <c r="C201" s="3"/>
      <c r="D201" s="3"/>
      <c r="E201" s="2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</row>
    <row r="202" spans="1:23" s="1" customFormat="1" x14ac:dyDescent="0.35">
      <c r="A202" s="13"/>
      <c r="B202" s="3"/>
      <c r="C202" s="3"/>
      <c r="D202" s="3"/>
      <c r="E202" s="2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</row>
    <row r="203" spans="1:23" s="1" customFormat="1" x14ac:dyDescent="0.35">
      <c r="A203" s="13"/>
      <c r="B203" s="3"/>
      <c r="C203" s="3"/>
      <c r="D203" s="3"/>
      <c r="E203" s="2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</row>
    <row r="204" spans="1:23" s="1" customFormat="1" x14ac:dyDescent="0.35">
      <c r="A204" s="13"/>
      <c r="B204" s="3"/>
      <c r="C204" s="3"/>
      <c r="D204" s="3"/>
      <c r="E204" s="2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</row>
    <row r="205" spans="1:23" s="1" customFormat="1" x14ac:dyDescent="0.35">
      <c r="A205" s="13"/>
      <c r="B205" s="3"/>
      <c r="C205" s="3"/>
      <c r="D205" s="3"/>
      <c r="E205" s="2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</row>
    <row r="206" spans="1:23" s="1" customFormat="1" x14ac:dyDescent="0.35">
      <c r="A206" s="13"/>
      <c r="B206" s="3"/>
      <c r="C206" s="3"/>
      <c r="D206" s="3"/>
      <c r="E206" s="2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</row>
    <row r="207" spans="1:23" s="1" customFormat="1" x14ac:dyDescent="0.35">
      <c r="A207" s="13"/>
      <c r="B207" s="3"/>
      <c r="C207" s="3"/>
      <c r="D207" s="3"/>
      <c r="E207" s="2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</row>
    <row r="208" spans="1:23" s="1" customFormat="1" x14ac:dyDescent="0.35">
      <c r="A208" s="13"/>
      <c r="B208" s="3"/>
      <c r="C208" s="3"/>
      <c r="D208" s="3"/>
      <c r="E208" s="2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</row>
    <row r="209" spans="1:23" s="1" customFormat="1" x14ac:dyDescent="0.35">
      <c r="A209" s="13"/>
      <c r="B209" s="3"/>
      <c r="C209" s="3"/>
      <c r="D209" s="3"/>
      <c r="E209" s="2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</row>
    <row r="210" spans="1:23" s="1" customFormat="1" x14ac:dyDescent="0.35">
      <c r="A210" s="13"/>
      <c r="B210" s="3"/>
      <c r="C210" s="3"/>
      <c r="D210" s="3"/>
      <c r="E210" s="2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</row>
    <row r="211" spans="1:23" s="1" customFormat="1" x14ac:dyDescent="0.35">
      <c r="A211" s="13"/>
      <c r="B211" s="3"/>
      <c r="C211" s="3"/>
      <c r="D211" s="3"/>
      <c r="E211" s="2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</row>
    <row r="212" spans="1:23" s="1" customFormat="1" x14ac:dyDescent="0.35">
      <c r="A212" s="13"/>
      <c r="B212" s="3"/>
      <c r="C212" s="3"/>
      <c r="D212" s="3"/>
      <c r="E212" s="2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</row>
    <row r="213" spans="1:23" s="1" customFormat="1" x14ac:dyDescent="0.35">
      <c r="A213" s="13"/>
      <c r="B213" s="3"/>
      <c r="C213" s="3"/>
      <c r="D213" s="3"/>
      <c r="E213" s="2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</row>
    <row r="214" spans="1:23" s="1" customFormat="1" x14ac:dyDescent="0.35">
      <c r="A214" s="13"/>
      <c r="B214" s="3"/>
      <c r="C214" s="3"/>
      <c r="D214" s="3"/>
      <c r="E214" s="2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</row>
    <row r="215" spans="1:23" s="1" customFormat="1" x14ac:dyDescent="0.35">
      <c r="A215" s="13"/>
      <c r="B215" s="3"/>
      <c r="C215" s="3"/>
      <c r="D215" s="3"/>
      <c r="E215" s="2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</row>
    <row r="216" spans="1:23" s="1" customFormat="1" x14ac:dyDescent="0.35">
      <c r="A216" s="13"/>
      <c r="B216" s="3"/>
      <c r="C216" s="3"/>
      <c r="D216" s="3"/>
      <c r="E216" s="2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</row>
    <row r="217" spans="1:23" s="1" customFormat="1" x14ac:dyDescent="0.35">
      <c r="A217" s="13"/>
      <c r="B217" s="3"/>
      <c r="C217" s="3"/>
      <c r="D217" s="3"/>
      <c r="E217" s="2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</row>
    <row r="218" spans="1:23" s="1" customFormat="1" x14ac:dyDescent="0.35">
      <c r="A218" s="13"/>
      <c r="B218" s="3"/>
      <c r="C218" s="3"/>
      <c r="D218" s="3"/>
      <c r="E218" s="2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</row>
    <row r="219" spans="1:23" s="1" customFormat="1" x14ac:dyDescent="0.35">
      <c r="A219" s="13"/>
      <c r="B219" s="3"/>
      <c r="C219" s="3"/>
      <c r="D219" s="3"/>
      <c r="E219" s="2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</row>
    <row r="220" spans="1:23" s="1" customFormat="1" x14ac:dyDescent="0.35">
      <c r="A220" s="13"/>
      <c r="B220" s="3"/>
      <c r="C220" s="3"/>
      <c r="D220" s="3"/>
      <c r="E220" s="2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</row>
    <row r="221" spans="1:23" s="1" customFormat="1" x14ac:dyDescent="0.35">
      <c r="A221" s="13"/>
      <c r="B221" s="3"/>
      <c r="C221" s="3"/>
      <c r="D221" s="3"/>
      <c r="E221" s="2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</row>
    <row r="222" spans="1:23" s="1" customFormat="1" x14ac:dyDescent="0.35">
      <c r="A222" s="13"/>
      <c r="B222" s="3"/>
      <c r="C222" s="3"/>
      <c r="D222" s="3"/>
      <c r="E222" s="2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</row>
    <row r="223" spans="1:23" s="1" customFormat="1" x14ac:dyDescent="0.35">
      <c r="A223" s="13"/>
      <c r="B223" s="3"/>
      <c r="C223" s="3"/>
      <c r="D223" s="3"/>
      <c r="E223" s="2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</row>
    <row r="224" spans="1:23" s="1" customFormat="1" x14ac:dyDescent="0.35">
      <c r="A224" s="13"/>
      <c r="B224" s="3"/>
      <c r="C224" s="3"/>
      <c r="D224" s="3"/>
      <c r="E224" s="2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</row>
    <row r="225" spans="1:23" s="1" customFormat="1" x14ac:dyDescent="0.35">
      <c r="A225" s="13"/>
      <c r="B225" s="3"/>
      <c r="C225" s="3"/>
      <c r="D225" s="3"/>
      <c r="E225" s="2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</row>
    <row r="226" spans="1:23" s="1" customFormat="1" x14ac:dyDescent="0.35">
      <c r="A226" s="13"/>
      <c r="B226" s="3"/>
      <c r="C226" s="3"/>
      <c r="D226" s="3"/>
      <c r="E226" s="2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</row>
    <row r="227" spans="1:23" s="1" customFormat="1" x14ac:dyDescent="0.35">
      <c r="A227" s="13"/>
      <c r="B227" s="3"/>
      <c r="C227" s="3"/>
      <c r="D227" s="3"/>
      <c r="E227" s="2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</row>
    <row r="228" spans="1:23" s="1" customFormat="1" x14ac:dyDescent="0.35">
      <c r="A228" s="13"/>
      <c r="B228" s="3"/>
      <c r="C228" s="3"/>
      <c r="D228" s="3"/>
      <c r="E228" s="2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</row>
    <row r="229" spans="1:23" s="1" customFormat="1" x14ac:dyDescent="0.35">
      <c r="A229" s="13"/>
      <c r="B229" s="3"/>
      <c r="C229" s="3"/>
      <c r="D229" s="3"/>
      <c r="E229" s="2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</row>
    <row r="230" spans="1:23" s="1" customFormat="1" x14ac:dyDescent="0.35">
      <c r="A230" s="13"/>
      <c r="B230" s="3"/>
      <c r="C230" s="3"/>
      <c r="D230" s="3"/>
      <c r="E230" s="2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</row>
    <row r="231" spans="1:23" s="1" customFormat="1" x14ac:dyDescent="0.35">
      <c r="A231" s="13"/>
      <c r="B231" s="3"/>
      <c r="C231" s="3"/>
      <c r="D231" s="3"/>
      <c r="E231" s="2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</row>
    <row r="232" spans="1:23" s="1" customFormat="1" x14ac:dyDescent="0.35">
      <c r="A232" s="13"/>
      <c r="B232" s="3"/>
      <c r="C232" s="3"/>
      <c r="D232" s="3"/>
      <c r="E232" s="2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</row>
    <row r="233" spans="1:23" s="1" customFormat="1" x14ac:dyDescent="0.35">
      <c r="A233" s="13"/>
      <c r="B233" s="3"/>
      <c r="C233" s="3"/>
      <c r="D233" s="3"/>
      <c r="E233" s="2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</row>
    <row r="234" spans="1:23" s="1" customFormat="1" x14ac:dyDescent="0.35">
      <c r="A234" s="13"/>
      <c r="B234" s="3"/>
      <c r="C234" s="3"/>
      <c r="D234" s="3"/>
      <c r="E234" s="2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</row>
    <row r="235" spans="1:23" s="1" customFormat="1" x14ac:dyDescent="0.35">
      <c r="A235" s="13"/>
      <c r="B235" s="3"/>
      <c r="C235" s="3"/>
      <c r="D235" s="3"/>
      <c r="E235" s="2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</row>
    <row r="236" spans="1:23" s="1" customFormat="1" x14ac:dyDescent="0.35">
      <c r="A236" s="13"/>
      <c r="B236" s="3"/>
      <c r="C236" s="3"/>
      <c r="D236" s="3"/>
      <c r="E236" s="2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</row>
    <row r="237" spans="1:23" s="1" customFormat="1" x14ac:dyDescent="0.35">
      <c r="A237" s="13"/>
      <c r="B237" s="3"/>
      <c r="C237" s="3"/>
      <c r="D237" s="3"/>
      <c r="E237" s="2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</row>
    <row r="238" spans="1:23" s="1" customFormat="1" x14ac:dyDescent="0.35">
      <c r="A238" s="13"/>
      <c r="B238" s="3"/>
      <c r="C238" s="3"/>
      <c r="D238" s="3"/>
      <c r="E238" s="2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</row>
    <row r="239" spans="1:23" s="1" customFormat="1" x14ac:dyDescent="0.35">
      <c r="A239" s="13"/>
      <c r="B239" s="3"/>
      <c r="C239" s="3"/>
      <c r="D239" s="3"/>
      <c r="E239" s="2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</row>
    <row r="240" spans="1:23" s="1" customFormat="1" x14ac:dyDescent="0.35">
      <c r="A240" s="13"/>
      <c r="B240" s="3"/>
      <c r="C240" s="3"/>
      <c r="D240" s="3"/>
      <c r="E240" s="2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</row>
    <row r="241" spans="1:23" s="1" customFormat="1" x14ac:dyDescent="0.35">
      <c r="A241" s="13"/>
      <c r="B241" s="3"/>
      <c r="C241" s="3"/>
      <c r="D241" s="3"/>
      <c r="E241" s="2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</row>
    <row r="242" spans="1:23" s="1" customFormat="1" x14ac:dyDescent="0.35">
      <c r="A242" s="13"/>
      <c r="B242" s="3"/>
      <c r="C242" s="3"/>
      <c r="D242" s="3"/>
      <c r="E242" s="2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</row>
    <row r="243" spans="1:23" s="1" customFormat="1" x14ac:dyDescent="0.35">
      <c r="A243" s="13"/>
      <c r="B243" s="3"/>
      <c r="C243" s="3"/>
      <c r="D243" s="3"/>
      <c r="E243" s="2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</row>
    <row r="244" spans="1:23" s="1" customFormat="1" x14ac:dyDescent="0.35">
      <c r="A244" s="13"/>
      <c r="B244" s="3"/>
      <c r="C244" s="3"/>
      <c r="D244" s="3"/>
      <c r="E244" s="2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</row>
    <row r="245" spans="1:23" s="1" customFormat="1" x14ac:dyDescent="0.35">
      <c r="A245" s="13"/>
      <c r="B245" s="3"/>
      <c r="C245" s="3"/>
      <c r="D245" s="3"/>
      <c r="E245" s="2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</row>
    <row r="246" spans="1:23" s="1" customFormat="1" x14ac:dyDescent="0.35">
      <c r="A246" s="13"/>
      <c r="B246" s="3"/>
      <c r="C246" s="3"/>
      <c r="D246" s="3"/>
      <c r="E246" s="2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</row>
    <row r="247" spans="1:23" s="1" customFormat="1" x14ac:dyDescent="0.35">
      <c r="A247" s="13"/>
      <c r="B247" s="3"/>
      <c r="C247" s="3"/>
      <c r="D247" s="3"/>
      <c r="E247" s="2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</row>
    <row r="248" spans="1:23" s="1" customFormat="1" x14ac:dyDescent="0.35">
      <c r="A248" s="13"/>
      <c r="B248" s="3"/>
      <c r="C248" s="3"/>
      <c r="D248" s="3"/>
      <c r="E248" s="2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</row>
    <row r="249" spans="1:23" s="1" customFormat="1" x14ac:dyDescent="0.35">
      <c r="A249" s="13"/>
      <c r="B249" s="3"/>
      <c r="C249" s="3"/>
      <c r="D249" s="3"/>
      <c r="E249" s="2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</row>
    <row r="250" spans="1:23" s="1" customFormat="1" x14ac:dyDescent="0.35">
      <c r="A250" s="13"/>
      <c r="B250" s="3"/>
      <c r="C250" s="3"/>
      <c r="D250" s="3"/>
      <c r="E250" s="2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</row>
    <row r="251" spans="1:23" s="1" customFormat="1" x14ac:dyDescent="0.35">
      <c r="A251" s="13"/>
      <c r="B251" s="3"/>
      <c r="C251" s="3"/>
      <c r="D251" s="3"/>
      <c r="E251" s="2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</row>
    <row r="252" spans="1:23" s="1" customFormat="1" x14ac:dyDescent="0.35">
      <c r="A252" s="13"/>
      <c r="B252" s="3"/>
      <c r="C252" s="3"/>
      <c r="D252" s="3"/>
      <c r="E252" s="2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</row>
    <row r="253" spans="1:23" s="1" customFormat="1" x14ac:dyDescent="0.35">
      <c r="A253" s="13"/>
      <c r="B253" s="3"/>
      <c r="C253" s="3"/>
      <c r="D253" s="3"/>
      <c r="E253" s="2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</row>
    <row r="254" spans="1:23" s="1" customFormat="1" x14ac:dyDescent="0.35">
      <c r="A254" s="13"/>
      <c r="B254" s="3"/>
      <c r="C254" s="3"/>
      <c r="D254" s="3"/>
      <c r="E254" s="2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</row>
    <row r="255" spans="1:23" s="1" customFormat="1" x14ac:dyDescent="0.35">
      <c r="A255" s="13"/>
      <c r="B255" s="3"/>
      <c r="C255" s="3"/>
      <c r="D255" s="3"/>
      <c r="E255" s="2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</row>
    <row r="256" spans="1:23" s="1" customFormat="1" x14ac:dyDescent="0.35">
      <c r="A256" s="13"/>
      <c r="B256" s="3"/>
      <c r="C256" s="3"/>
      <c r="D256" s="3"/>
      <c r="E256" s="2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</row>
    <row r="257" spans="1:23" s="1" customFormat="1" x14ac:dyDescent="0.35">
      <c r="A257" s="13"/>
      <c r="B257" s="3"/>
      <c r="C257" s="3"/>
      <c r="D257" s="3"/>
      <c r="E257" s="2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</row>
    <row r="258" spans="1:23" s="1" customFormat="1" x14ac:dyDescent="0.35">
      <c r="A258" s="13"/>
      <c r="B258" s="3"/>
      <c r="C258" s="3"/>
      <c r="D258" s="3"/>
      <c r="E258" s="2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</row>
    <row r="259" spans="1:23" s="1" customFormat="1" x14ac:dyDescent="0.35">
      <c r="A259" s="13"/>
      <c r="B259" s="3"/>
      <c r="C259" s="3"/>
      <c r="D259" s="3"/>
      <c r="E259" s="2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</row>
    <row r="260" spans="1:23" s="1" customFormat="1" x14ac:dyDescent="0.35">
      <c r="A260" s="13"/>
      <c r="B260" s="3"/>
      <c r="C260" s="3"/>
      <c r="D260" s="3"/>
      <c r="E260" s="2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</row>
    <row r="261" spans="1:23" s="1" customFormat="1" x14ac:dyDescent="0.35">
      <c r="A261" s="13"/>
      <c r="B261" s="3"/>
      <c r="C261" s="3"/>
      <c r="D261" s="3"/>
      <c r="E261" s="2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</row>
    <row r="262" spans="1:23" s="1" customFormat="1" x14ac:dyDescent="0.35">
      <c r="A262" s="13"/>
      <c r="B262" s="3"/>
      <c r="C262" s="3"/>
      <c r="D262" s="3"/>
      <c r="E262" s="2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</row>
    <row r="263" spans="1:23" s="1" customFormat="1" x14ac:dyDescent="0.35">
      <c r="A263" s="13"/>
      <c r="B263" s="3"/>
      <c r="C263" s="3"/>
      <c r="D263" s="3"/>
      <c r="E263" s="2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</row>
    <row r="264" spans="1:23" s="1" customFormat="1" x14ac:dyDescent="0.35">
      <c r="A264" s="13"/>
      <c r="B264" s="3"/>
      <c r="C264" s="3"/>
      <c r="D264" s="3"/>
      <c r="E264" s="2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</row>
    <row r="265" spans="1:23" s="1" customFormat="1" x14ac:dyDescent="0.35">
      <c r="A265" s="13"/>
      <c r="B265" s="3"/>
      <c r="C265" s="3"/>
      <c r="D265" s="3"/>
      <c r="E265" s="2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</row>
    <row r="266" spans="1:23" s="1" customFormat="1" x14ac:dyDescent="0.35">
      <c r="A266" s="13"/>
      <c r="B266" s="3"/>
      <c r="C266" s="3"/>
      <c r="D266" s="3"/>
      <c r="E266" s="2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</row>
    <row r="267" spans="1:23" s="1" customFormat="1" x14ac:dyDescent="0.35">
      <c r="A267" s="13"/>
      <c r="B267" s="3"/>
      <c r="C267" s="3"/>
      <c r="D267" s="3"/>
      <c r="E267" s="2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</row>
    <row r="268" spans="1:23" s="1" customFormat="1" x14ac:dyDescent="0.35">
      <c r="A268" s="13"/>
      <c r="B268" s="3"/>
      <c r="C268" s="3"/>
      <c r="D268" s="3"/>
      <c r="E268" s="2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</row>
    <row r="269" spans="1:23" s="1" customFormat="1" x14ac:dyDescent="0.35">
      <c r="A269" s="13"/>
      <c r="B269" s="3"/>
      <c r="C269" s="3"/>
      <c r="D269" s="3"/>
      <c r="E269" s="2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</row>
    <row r="270" spans="1:23" s="1" customFormat="1" x14ac:dyDescent="0.35">
      <c r="A270" s="13"/>
      <c r="B270" s="3"/>
      <c r="C270" s="3"/>
      <c r="D270" s="3"/>
      <c r="E270" s="2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</row>
    <row r="271" spans="1:23" s="1" customFormat="1" x14ac:dyDescent="0.35">
      <c r="A271" s="13"/>
      <c r="B271" s="3"/>
      <c r="C271" s="3"/>
      <c r="D271" s="3"/>
      <c r="E271" s="2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</row>
    <row r="272" spans="1:23" s="1" customFormat="1" x14ac:dyDescent="0.35">
      <c r="A272" s="13"/>
      <c r="B272" s="3"/>
      <c r="C272" s="3"/>
      <c r="D272" s="3"/>
      <c r="E272" s="2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</row>
    <row r="273" spans="1:23" s="1" customFormat="1" x14ac:dyDescent="0.35">
      <c r="A273" s="13"/>
      <c r="B273" s="3"/>
      <c r="C273" s="3"/>
      <c r="D273" s="3"/>
      <c r="E273" s="2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</row>
    <row r="274" spans="1:23" s="1" customFormat="1" x14ac:dyDescent="0.35">
      <c r="A274" s="13"/>
      <c r="B274" s="3"/>
      <c r="C274" s="3"/>
      <c r="D274" s="3"/>
      <c r="E274" s="2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</row>
    <row r="275" spans="1:23" s="1" customFormat="1" x14ac:dyDescent="0.35">
      <c r="A275" s="13"/>
      <c r="B275" s="3"/>
      <c r="C275" s="3"/>
      <c r="D275" s="3"/>
      <c r="E275" s="2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</row>
    <row r="276" spans="1:23" s="1" customFormat="1" x14ac:dyDescent="0.35">
      <c r="A276" s="13"/>
      <c r="B276" s="3"/>
      <c r="C276" s="3"/>
      <c r="D276" s="3"/>
      <c r="E276" s="2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</row>
    <row r="277" spans="1:23" s="1" customFormat="1" x14ac:dyDescent="0.35">
      <c r="A277" s="13"/>
      <c r="B277" s="3"/>
      <c r="C277" s="3"/>
      <c r="D277" s="3"/>
      <c r="E277" s="2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</row>
    <row r="278" spans="1:23" s="1" customFormat="1" x14ac:dyDescent="0.35">
      <c r="A278" s="13"/>
      <c r="B278" s="3"/>
      <c r="C278" s="3"/>
      <c r="D278" s="3"/>
      <c r="E278" s="2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</row>
    <row r="279" spans="1:23" s="1" customFormat="1" x14ac:dyDescent="0.35">
      <c r="A279" s="13"/>
      <c r="B279" s="3"/>
      <c r="C279" s="3"/>
      <c r="D279" s="3"/>
      <c r="E279" s="2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</row>
    <row r="280" spans="1:23" s="1" customFormat="1" x14ac:dyDescent="0.35">
      <c r="A280" s="13"/>
      <c r="B280" s="3"/>
      <c r="C280" s="3"/>
      <c r="D280" s="3"/>
      <c r="E280" s="2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</row>
    <row r="281" spans="1:23" s="1" customFormat="1" x14ac:dyDescent="0.35">
      <c r="A281" s="13"/>
      <c r="B281" s="3"/>
      <c r="C281" s="3"/>
      <c r="D281" s="3"/>
      <c r="E281" s="2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</row>
    <row r="282" spans="1:23" s="1" customFormat="1" x14ac:dyDescent="0.35">
      <c r="A282" s="13"/>
      <c r="B282" s="3"/>
      <c r="C282" s="3"/>
      <c r="D282" s="3"/>
      <c r="E282" s="2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</row>
    <row r="283" spans="1:23" s="1" customFormat="1" x14ac:dyDescent="0.35">
      <c r="A283" s="13"/>
      <c r="B283" s="3"/>
      <c r="C283" s="3"/>
      <c r="D283" s="3"/>
      <c r="E283" s="2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</row>
    <row r="284" spans="1:23" s="1" customFormat="1" x14ac:dyDescent="0.35">
      <c r="A284" s="13"/>
      <c r="B284" s="3"/>
      <c r="C284" s="3"/>
      <c r="D284" s="3"/>
      <c r="E284" s="2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</row>
    <row r="285" spans="1:23" s="1" customFormat="1" x14ac:dyDescent="0.35">
      <c r="A285" s="13"/>
      <c r="B285" s="3"/>
      <c r="C285" s="3"/>
      <c r="D285" s="3"/>
      <c r="E285" s="2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</row>
    <row r="286" spans="1:23" s="1" customFormat="1" x14ac:dyDescent="0.35">
      <c r="A286" s="13"/>
      <c r="B286" s="3"/>
      <c r="C286" s="3"/>
      <c r="D286" s="3"/>
      <c r="E286" s="2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</row>
    <row r="287" spans="1:23" s="1" customFormat="1" x14ac:dyDescent="0.35">
      <c r="A287" s="13"/>
      <c r="B287" s="3"/>
      <c r="C287" s="3"/>
      <c r="D287" s="3"/>
      <c r="E287" s="2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</row>
    <row r="288" spans="1:23" s="1" customFormat="1" x14ac:dyDescent="0.35">
      <c r="A288" s="13"/>
      <c r="B288" s="3"/>
      <c r="C288" s="3"/>
      <c r="D288" s="3"/>
      <c r="E288" s="2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</row>
    <row r="289" spans="1:23" s="1" customFormat="1" x14ac:dyDescent="0.35">
      <c r="A289" s="13"/>
      <c r="B289" s="3"/>
      <c r="C289" s="3"/>
      <c r="D289" s="3"/>
      <c r="E289" s="2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</row>
    <row r="290" spans="1:23" s="1" customFormat="1" x14ac:dyDescent="0.35">
      <c r="A290" s="13"/>
      <c r="B290" s="3"/>
      <c r="C290" s="3"/>
      <c r="D290" s="3"/>
      <c r="E290" s="2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</row>
    <row r="291" spans="1:23" s="1" customFormat="1" x14ac:dyDescent="0.35">
      <c r="A291" s="13"/>
      <c r="B291" s="3"/>
      <c r="C291" s="3"/>
      <c r="D291" s="3"/>
      <c r="E291" s="2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</row>
    <row r="292" spans="1:23" s="1" customFormat="1" x14ac:dyDescent="0.35">
      <c r="A292" s="13"/>
      <c r="B292" s="3"/>
      <c r="C292" s="3"/>
      <c r="D292" s="3"/>
      <c r="E292" s="2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</row>
    <row r="293" spans="1:23" s="1" customFormat="1" x14ac:dyDescent="0.35">
      <c r="A293" s="13"/>
      <c r="B293" s="3"/>
      <c r="C293" s="3"/>
      <c r="D293" s="3"/>
      <c r="E293" s="2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</row>
    <row r="294" spans="1:23" s="1" customFormat="1" x14ac:dyDescent="0.35">
      <c r="A294" s="13"/>
      <c r="B294" s="3"/>
      <c r="C294" s="3"/>
      <c r="D294" s="3"/>
      <c r="E294" s="2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</row>
    <row r="295" spans="1:23" s="1" customFormat="1" x14ac:dyDescent="0.35">
      <c r="A295" s="13"/>
      <c r="B295" s="3"/>
      <c r="C295" s="3"/>
      <c r="D295" s="3"/>
      <c r="E295" s="2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</row>
    <row r="296" spans="1:23" s="1" customFormat="1" x14ac:dyDescent="0.35">
      <c r="A296" s="13"/>
      <c r="B296" s="3"/>
      <c r="C296" s="3"/>
      <c r="D296" s="3"/>
      <c r="E296" s="2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</row>
    <row r="297" spans="1:23" s="1" customFormat="1" x14ac:dyDescent="0.35">
      <c r="A297" s="13"/>
      <c r="B297" s="3"/>
      <c r="C297" s="3"/>
      <c r="D297" s="3"/>
      <c r="E297" s="2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</row>
    <row r="298" spans="1:23" s="1" customFormat="1" x14ac:dyDescent="0.35">
      <c r="A298" s="13"/>
      <c r="B298" s="3"/>
      <c r="C298" s="3"/>
      <c r="D298" s="3"/>
      <c r="E298" s="2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</row>
    <row r="299" spans="1:23" s="1" customFormat="1" x14ac:dyDescent="0.35">
      <c r="A299" s="13"/>
      <c r="B299" s="3"/>
      <c r="C299" s="3"/>
      <c r="D299" s="3"/>
      <c r="E299" s="2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</row>
    <row r="300" spans="1:23" s="1" customFormat="1" x14ac:dyDescent="0.35">
      <c r="A300" s="13"/>
      <c r="B300" s="3"/>
      <c r="C300" s="3"/>
      <c r="D300" s="3"/>
      <c r="E300" s="2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</row>
    <row r="301" spans="1:23" s="1" customFormat="1" x14ac:dyDescent="0.35">
      <c r="A301" s="13"/>
      <c r="B301" s="3"/>
      <c r="C301" s="3"/>
      <c r="D301" s="3"/>
      <c r="E301" s="2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</row>
    <row r="302" spans="1:23" s="1" customFormat="1" x14ac:dyDescent="0.35">
      <c r="A302" s="13"/>
      <c r="B302" s="3"/>
      <c r="C302" s="3"/>
      <c r="D302" s="3"/>
      <c r="E302" s="2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</row>
    <row r="303" spans="1:23" s="1" customFormat="1" x14ac:dyDescent="0.35">
      <c r="A303" s="13"/>
      <c r="B303" s="3"/>
      <c r="C303" s="3"/>
      <c r="D303" s="3"/>
      <c r="E303" s="2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</row>
    <row r="304" spans="1:23" s="1" customFormat="1" x14ac:dyDescent="0.35">
      <c r="A304" s="13"/>
      <c r="B304" s="3"/>
      <c r="C304" s="3"/>
      <c r="D304" s="3"/>
      <c r="E304" s="2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</row>
    <row r="305" spans="1:23" s="1" customFormat="1" x14ac:dyDescent="0.35">
      <c r="A305" s="13"/>
      <c r="B305" s="3"/>
      <c r="C305" s="3"/>
      <c r="D305" s="3"/>
      <c r="E305" s="2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</row>
    <row r="306" spans="1:23" s="1" customFormat="1" x14ac:dyDescent="0.35">
      <c r="A306" s="13"/>
      <c r="B306" s="3"/>
      <c r="C306" s="3"/>
      <c r="D306" s="3"/>
      <c r="E306" s="2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</row>
    <row r="307" spans="1:23" s="1" customFormat="1" x14ac:dyDescent="0.35">
      <c r="A307" s="13"/>
      <c r="B307" s="3"/>
      <c r="C307" s="3"/>
      <c r="D307" s="3"/>
      <c r="E307" s="2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</row>
    <row r="308" spans="1:23" s="1" customFormat="1" x14ac:dyDescent="0.35">
      <c r="A308" s="13"/>
      <c r="B308" s="3"/>
      <c r="C308" s="3"/>
      <c r="D308" s="3"/>
      <c r="E308" s="2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</row>
    <row r="309" spans="1:23" s="1" customFormat="1" x14ac:dyDescent="0.35">
      <c r="A309" s="13"/>
      <c r="B309" s="3"/>
      <c r="C309" s="3"/>
      <c r="D309" s="3"/>
      <c r="E309" s="2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</row>
    <row r="310" spans="1:23" s="1" customFormat="1" x14ac:dyDescent="0.35">
      <c r="A310" s="13"/>
      <c r="B310" s="3"/>
      <c r="C310" s="3"/>
      <c r="D310" s="3"/>
      <c r="E310" s="2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</row>
    <row r="311" spans="1:23" s="1" customFormat="1" x14ac:dyDescent="0.35">
      <c r="A311" s="13"/>
      <c r="B311" s="3"/>
      <c r="C311" s="3"/>
      <c r="D311" s="3"/>
      <c r="E311" s="2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</row>
    <row r="312" spans="1:23" s="1" customFormat="1" x14ac:dyDescent="0.35">
      <c r="A312" s="13"/>
      <c r="B312" s="3"/>
      <c r="C312" s="3"/>
      <c r="D312" s="3"/>
      <c r="E312" s="2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</row>
    <row r="313" spans="1:23" s="1" customFormat="1" x14ac:dyDescent="0.35">
      <c r="A313" s="13"/>
      <c r="B313" s="3"/>
      <c r="C313" s="3"/>
      <c r="D313" s="3"/>
      <c r="E313" s="2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</row>
    <row r="314" spans="1:23" s="1" customFormat="1" x14ac:dyDescent="0.35">
      <c r="A314" s="13"/>
      <c r="B314" s="3"/>
      <c r="C314" s="3"/>
      <c r="D314" s="3"/>
      <c r="E314" s="2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</row>
    <row r="315" spans="1:23" s="1" customFormat="1" x14ac:dyDescent="0.35">
      <c r="A315" s="13"/>
      <c r="B315" s="3"/>
      <c r="C315" s="3"/>
      <c r="D315" s="3"/>
      <c r="E315" s="2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</row>
    <row r="316" spans="1:23" s="1" customFormat="1" x14ac:dyDescent="0.35">
      <c r="A316" s="13"/>
      <c r="B316" s="3"/>
      <c r="C316" s="3"/>
      <c r="D316" s="3"/>
      <c r="E316" s="2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</row>
    <row r="317" spans="1:23" s="1" customFormat="1" x14ac:dyDescent="0.35">
      <c r="A317" s="13"/>
      <c r="B317" s="3"/>
      <c r="C317" s="3"/>
      <c r="D317" s="3"/>
      <c r="E317" s="2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</row>
    <row r="318" spans="1:23" s="1" customFormat="1" x14ac:dyDescent="0.35">
      <c r="A318" s="13"/>
      <c r="B318" s="3"/>
      <c r="C318" s="3"/>
      <c r="D318" s="3"/>
      <c r="E318" s="2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</row>
    <row r="319" spans="1:23" s="1" customFormat="1" x14ac:dyDescent="0.35">
      <c r="A319" s="13"/>
      <c r="B319" s="3"/>
      <c r="C319" s="3"/>
      <c r="D319" s="3"/>
      <c r="E319" s="2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</row>
    <row r="320" spans="1:23" s="1" customFormat="1" x14ac:dyDescent="0.35">
      <c r="A320" s="13"/>
      <c r="B320" s="3"/>
      <c r="C320" s="3"/>
      <c r="D320" s="3"/>
      <c r="E320" s="2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</row>
    <row r="321" spans="1:23" s="1" customFormat="1" x14ac:dyDescent="0.35">
      <c r="A321" s="13"/>
      <c r="B321" s="3"/>
      <c r="C321" s="3"/>
      <c r="D321" s="3"/>
      <c r="E321" s="2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</row>
    <row r="322" spans="1:23" s="1" customFormat="1" x14ac:dyDescent="0.35">
      <c r="A322" s="13"/>
      <c r="B322" s="3"/>
      <c r="C322" s="3"/>
      <c r="D322" s="3"/>
      <c r="E322" s="2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</row>
    <row r="323" spans="1:23" s="1" customFormat="1" x14ac:dyDescent="0.35">
      <c r="A323" s="13"/>
      <c r="B323" s="3"/>
      <c r="C323" s="3"/>
      <c r="D323" s="3"/>
      <c r="E323" s="2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</row>
    <row r="324" spans="1:23" s="1" customFormat="1" x14ac:dyDescent="0.35">
      <c r="A324" s="13"/>
      <c r="B324" s="3"/>
      <c r="C324" s="3"/>
      <c r="D324" s="3"/>
      <c r="E324" s="2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</row>
    <row r="325" spans="1:23" s="1" customFormat="1" x14ac:dyDescent="0.35">
      <c r="A325" s="13"/>
      <c r="B325" s="3"/>
      <c r="C325" s="3"/>
      <c r="D325" s="3"/>
      <c r="E325" s="2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</row>
    <row r="326" spans="1:23" s="1" customFormat="1" x14ac:dyDescent="0.35">
      <c r="A326" s="13"/>
      <c r="B326" s="3"/>
      <c r="C326" s="3"/>
      <c r="D326" s="3"/>
      <c r="E326" s="2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</row>
    <row r="327" spans="1:23" s="1" customFormat="1" x14ac:dyDescent="0.35">
      <c r="A327" s="13"/>
      <c r="B327" s="3"/>
      <c r="C327" s="3"/>
      <c r="D327" s="3"/>
      <c r="E327" s="2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</row>
    <row r="328" spans="1:23" s="1" customFormat="1" x14ac:dyDescent="0.35">
      <c r="A328" s="13"/>
      <c r="B328" s="3"/>
      <c r="C328" s="3"/>
      <c r="D328" s="3"/>
      <c r="E328" s="2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</row>
    <row r="329" spans="1:23" s="1" customFormat="1" x14ac:dyDescent="0.35">
      <c r="A329" s="13"/>
      <c r="B329" s="3"/>
      <c r="C329" s="3"/>
      <c r="D329" s="3"/>
      <c r="E329" s="2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</row>
    <row r="330" spans="1:23" s="1" customFormat="1" x14ac:dyDescent="0.35">
      <c r="A330" s="13"/>
      <c r="B330" s="3"/>
      <c r="C330" s="3"/>
      <c r="D330" s="3"/>
      <c r="E330" s="2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</row>
    <row r="331" spans="1:23" s="1" customFormat="1" x14ac:dyDescent="0.35">
      <c r="A331" s="13"/>
      <c r="B331" s="3"/>
      <c r="C331" s="3"/>
      <c r="D331" s="3"/>
      <c r="E331" s="2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</row>
    <row r="332" spans="1:23" s="1" customFormat="1" x14ac:dyDescent="0.35">
      <c r="A332" s="13"/>
      <c r="B332" s="3"/>
      <c r="C332" s="3"/>
      <c r="D332" s="3"/>
      <c r="E332" s="2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</row>
    <row r="333" spans="1:23" s="1" customFormat="1" x14ac:dyDescent="0.35">
      <c r="A333" s="13"/>
      <c r="B333" s="3"/>
      <c r="C333" s="3"/>
      <c r="D333" s="3"/>
      <c r="E333" s="2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</row>
    <row r="334" spans="1:23" s="1" customFormat="1" x14ac:dyDescent="0.35">
      <c r="A334" s="13"/>
      <c r="B334" s="3"/>
      <c r="C334" s="3"/>
      <c r="D334" s="3"/>
      <c r="E334" s="2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</row>
    <row r="335" spans="1:23" s="1" customFormat="1" x14ac:dyDescent="0.35">
      <c r="A335" s="13"/>
      <c r="B335" s="3"/>
      <c r="C335" s="3"/>
      <c r="D335" s="3"/>
      <c r="E335" s="2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</row>
    <row r="336" spans="1:23" s="1" customFormat="1" x14ac:dyDescent="0.35">
      <c r="A336" s="13"/>
      <c r="B336" s="3"/>
      <c r="C336" s="3"/>
      <c r="D336" s="3"/>
      <c r="E336" s="2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</row>
    <row r="337" spans="1:23" s="1" customFormat="1" x14ac:dyDescent="0.35">
      <c r="A337" s="13"/>
      <c r="B337" s="3"/>
      <c r="C337" s="3"/>
      <c r="D337" s="3"/>
      <c r="E337" s="2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</row>
    <row r="338" spans="1:23" s="1" customFormat="1" x14ac:dyDescent="0.35">
      <c r="A338" s="13"/>
      <c r="B338" s="3"/>
      <c r="C338" s="3"/>
      <c r="D338" s="3"/>
      <c r="E338" s="2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</row>
    <row r="339" spans="1:23" s="1" customFormat="1" x14ac:dyDescent="0.35">
      <c r="A339" s="13"/>
      <c r="B339" s="3"/>
      <c r="C339" s="3"/>
      <c r="D339" s="3"/>
      <c r="E339" s="2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</row>
    <row r="340" spans="1:23" s="1" customFormat="1" x14ac:dyDescent="0.35">
      <c r="A340" s="13"/>
      <c r="B340" s="3"/>
      <c r="C340" s="3"/>
      <c r="D340" s="3"/>
      <c r="E340" s="2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</row>
    <row r="341" spans="1:23" s="1" customFormat="1" x14ac:dyDescent="0.35">
      <c r="A341" s="13"/>
      <c r="B341" s="3"/>
      <c r="C341" s="3"/>
      <c r="D341" s="3"/>
      <c r="E341" s="2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</row>
    <row r="342" spans="1:23" s="1" customFormat="1" x14ac:dyDescent="0.35">
      <c r="A342" s="13"/>
      <c r="B342" s="3"/>
      <c r="C342" s="3"/>
      <c r="D342" s="3"/>
      <c r="E342" s="2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</row>
    <row r="343" spans="1:23" s="1" customFormat="1" x14ac:dyDescent="0.35">
      <c r="A343" s="13"/>
      <c r="B343" s="3"/>
      <c r="C343" s="3"/>
      <c r="D343" s="3"/>
      <c r="E343" s="2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</row>
    <row r="344" spans="1:23" s="1" customFormat="1" x14ac:dyDescent="0.35">
      <c r="A344" s="13"/>
      <c r="B344" s="3"/>
      <c r="C344" s="3"/>
      <c r="D344" s="3"/>
      <c r="E344" s="2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</row>
    <row r="345" spans="1:23" s="1" customFormat="1" x14ac:dyDescent="0.35">
      <c r="A345" s="13"/>
      <c r="B345" s="3"/>
      <c r="C345" s="3"/>
      <c r="D345" s="3"/>
      <c r="E345" s="2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</row>
    <row r="346" spans="1:23" s="1" customFormat="1" x14ac:dyDescent="0.35">
      <c r="A346" s="13"/>
      <c r="B346" s="3"/>
      <c r="C346" s="3"/>
      <c r="D346" s="3"/>
      <c r="E346" s="2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</row>
    <row r="347" spans="1:23" s="1" customFormat="1" x14ac:dyDescent="0.35">
      <c r="A347" s="13"/>
      <c r="B347" s="3"/>
      <c r="C347" s="3"/>
      <c r="D347" s="3"/>
      <c r="E347" s="2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</row>
    <row r="348" spans="1:23" s="1" customFormat="1" x14ac:dyDescent="0.35">
      <c r="A348" s="13"/>
      <c r="B348" s="3"/>
      <c r="C348" s="3"/>
      <c r="D348" s="3"/>
      <c r="E348" s="2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</row>
    <row r="349" spans="1:23" s="1" customFormat="1" x14ac:dyDescent="0.35">
      <c r="A349" s="13"/>
      <c r="B349" s="3"/>
      <c r="C349" s="3"/>
      <c r="D349" s="3"/>
      <c r="E349" s="2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</row>
    <row r="350" spans="1:23" s="1" customFormat="1" x14ac:dyDescent="0.35">
      <c r="A350" s="13"/>
      <c r="B350" s="3"/>
      <c r="C350" s="3"/>
      <c r="D350" s="3"/>
      <c r="E350" s="2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</row>
    <row r="351" spans="1:23" s="1" customFormat="1" x14ac:dyDescent="0.35">
      <c r="A351" s="13"/>
      <c r="B351" s="3"/>
      <c r="C351" s="3"/>
      <c r="D351" s="3"/>
      <c r="E351" s="2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</row>
    <row r="352" spans="1:23" s="1" customFormat="1" x14ac:dyDescent="0.35">
      <c r="A352" s="13"/>
      <c r="B352" s="3"/>
      <c r="C352" s="3"/>
      <c r="D352" s="3"/>
      <c r="E352" s="2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</row>
    <row r="353" spans="1:23" s="1" customFormat="1" x14ac:dyDescent="0.35">
      <c r="A353" s="13"/>
      <c r="B353" s="3"/>
      <c r="C353" s="3"/>
      <c r="D353" s="3"/>
      <c r="E353" s="2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</row>
    <row r="354" spans="1:23" s="1" customFormat="1" x14ac:dyDescent="0.35">
      <c r="A354" s="13"/>
      <c r="B354" s="3"/>
      <c r="C354" s="3"/>
      <c r="D354" s="3"/>
      <c r="E354" s="2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</row>
    <row r="355" spans="1:23" s="1" customFormat="1" x14ac:dyDescent="0.35">
      <c r="A355" s="13"/>
      <c r="B355" s="3"/>
      <c r="C355" s="3"/>
      <c r="D355" s="3"/>
      <c r="E355" s="2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</row>
    <row r="356" spans="1:23" s="1" customFormat="1" x14ac:dyDescent="0.35">
      <c r="A356" s="13"/>
      <c r="B356" s="3"/>
      <c r="C356" s="3"/>
      <c r="D356" s="3"/>
      <c r="E356" s="2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</row>
    <row r="357" spans="1:23" s="1" customFormat="1" x14ac:dyDescent="0.35">
      <c r="A357" s="13"/>
      <c r="B357" s="3"/>
      <c r="C357" s="3"/>
      <c r="D357" s="3"/>
      <c r="E357" s="2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</row>
    <row r="358" spans="1:23" s="1" customFormat="1" x14ac:dyDescent="0.35">
      <c r="A358" s="13"/>
      <c r="B358" s="3"/>
      <c r="C358" s="3"/>
      <c r="D358" s="3"/>
      <c r="E358" s="2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</row>
    <row r="359" spans="1:23" s="1" customFormat="1" x14ac:dyDescent="0.35">
      <c r="A359" s="13"/>
      <c r="B359" s="3"/>
      <c r="C359" s="3"/>
      <c r="D359" s="3"/>
      <c r="E359" s="2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</row>
    <row r="360" spans="1:23" s="1" customFormat="1" x14ac:dyDescent="0.35">
      <c r="A360" s="13"/>
      <c r="B360" s="3"/>
      <c r="C360" s="3"/>
      <c r="D360" s="3"/>
      <c r="E360" s="2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</row>
    <row r="361" spans="1:23" s="1" customFormat="1" x14ac:dyDescent="0.35">
      <c r="A361" s="13"/>
      <c r="B361" s="3"/>
      <c r="C361" s="3"/>
      <c r="D361" s="3"/>
      <c r="E361" s="2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</row>
    <row r="362" spans="1:23" s="1" customFormat="1" x14ac:dyDescent="0.35">
      <c r="A362" s="13"/>
      <c r="B362" s="3"/>
      <c r="C362" s="3"/>
      <c r="D362" s="3"/>
      <c r="E362" s="2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</row>
    <row r="363" spans="1:23" s="1" customFormat="1" x14ac:dyDescent="0.35">
      <c r="A363" s="13"/>
      <c r="B363" s="3"/>
      <c r="C363" s="3"/>
      <c r="D363" s="3"/>
      <c r="E363" s="2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</row>
    <row r="364" spans="1:23" s="1" customFormat="1" x14ac:dyDescent="0.35">
      <c r="A364" s="13"/>
      <c r="B364" s="3"/>
      <c r="C364" s="3"/>
      <c r="D364" s="3"/>
      <c r="E364" s="2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</row>
    <row r="365" spans="1:23" s="1" customFormat="1" x14ac:dyDescent="0.35">
      <c r="A365" s="13"/>
      <c r="B365" s="3"/>
      <c r="C365" s="3"/>
      <c r="D365" s="3"/>
      <c r="E365" s="2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</row>
    <row r="366" spans="1:23" s="1" customFormat="1" x14ac:dyDescent="0.35">
      <c r="A366" s="13"/>
      <c r="B366" s="3"/>
      <c r="C366" s="3"/>
      <c r="D366" s="3"/>
      <c r="E366" s="2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</row>
    <row r="367" spans="1:23" s="1" customFormat="1" x14ac:dyDescent="0.35">
      <c r="A367" s="13"/>
      <c r="B367" s="3"/>
      <c r="C367" s="3"/>
      <c r="D367" s="3"/>
      <c r="E367" s="2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</row>
    <row r="368" spans="1:23" s="1" customFormat="1" x14ac:dyDescent="0.35">
      <c r="A368" s="13"/>
      <c r="B368" s="3"/>
      <c r="C368" s="3"/>
      <c r="D368" s="3"/>
      <c r="E368" s="2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</row>
    <row r="369" spans="1:23" s="1" customFormat="1" x14ac:dyDescent="0.35">
      <c r="A369" s="13"/>
      <c r="B369" s="3"/>
      <c r="C369" s="3"/>
      <c r="D369" s="3"/>
      <c r="E369" s="2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</row>
    <row r="370" spans="1:23" s="1" customFormat="1" x14ac:dyDescent="0.35">
      <c r="A370" s="13"/>
      <c r="B370" s="3"/>
      <c r="C370" s="3"/>
      <c r="D370" s="3"/>
      <c r="E370" s="2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</row>
    <row r="371" spans="1:23" s="1" customFormat="1" x14ac:dyDescent="0.35">
      <c r="A371" s="13"/>
      <c r="B371" s="3"/>
      <c r="C371" s="3"/>
      <c r="D371" s="3"/>
      <c r="E371" s="2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</row>
    <row r="372" spans="1:23" s="1" customFormat="1" x14ac:dyDescent="0.35">
      <c r="A372" s="13"/>
      <c r="B372" s="3"/>
      <c r="C372" s="3"/>
      <c r="D372" s="3"/>
      <c r="E372" s="2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</row>
    <row r="373" spans="1:23" s="1" customFormat="1" x14ac:dyDescent="0.35">
      <c r="A373" s="13"/>
      <c r="B373" s="3"/>
      <c r="C373" s="3"/>
      <c r="D373" s="3"/>
      <c r="E373" s="2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</row>
    <row r="374" spans="1:23" s="1" customFormat="1" x14ac:dyDescent="0.35">
      <c r="A374" s="13"/>
      <c r="B374" s="3"/>
      <c r="C374" s="3"/>
      <c r="D374" s="3"/>
      <c r="E374" s="2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</row>
    <row r="375" spans="1:23" s="1" customFormat="1" x14ac:dyDescent="0.35">
      <c r="A375" s="13"/>
      <c r="B375" s="3"/>
      <c r="C375" s="3"/>
      <c r="D375" s="3"/>
      <c r="E375" s="2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</row>
    <row r="376" spans="1:23" s="1" customFormat="1" x14ac:dyDescent="0.35">
      <c r="A376" s="13"/>
      <c r="B376" s="3"/>
      <c r="C376" s="3"/>
      <c r="D376" s="3"/>
      <c r="E376" s="2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</row>
    <row r="377" spans="1:23" s="1" customFormat="1" x14ac:dyDescent="0.35">
      <c r="A377" s="13"/>
      <c r="B377" s="3"/>
      <c r="C377" s="3"/>
      <c r="D377" s="3"/>
      <c r="E377" s="2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</row>
    <row r="378" spans="1:23" s="1" customFormat="1" x14ac:dyDescent="0.35">
      <c r="A378" s="13"/>
      <c r="B378" s="3"/>
      <c r="C378" s="3"/>
      <c r="D378" s="3"/>
      <c r="E378" s="2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</row>
    <row r="379" spans="1:23" s="1" customFormat="1" x14ac:dyDescent="0.35">
      <c r="A379" s="13"/>
      <c r="B379" s="3"/>
      <c r="C379" s="3"/>
      <c r="D379" s="3"/>
      <c r="E379" s="2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</row>
    <row r="380" spans="1:23" s="1" customFormat="1" x14ac:dyDescent="0.35">
      <c r="A380" s="13"/>
      <c r="B380" s="3"/>
      <c r="C380" s="3"/>
      <c r="D380" s="3"/>
      <c r="E380" s="2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</row>
    <row r="381" spans="1:23" s="1" customFormat="1" x14ac:dyDescent="0.35">
      <c r="A381" s="13"/>
      <c r="B381" s="3"/>
      <c r="C381" s="3"/>
      <c r="D381" s="3"/>
      <c r="E381" s="2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</row>
    <row r="382" spans="1:23" s="1" customFormat="1" x14ac:dyDescent="0.35">
      <c r="A382" s="13"/>
      <c r="B382" s="3"/>
      <c r="C382" s="3"/>
      <c r="D382" s="3"/>
      <c r="E382" s="2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</row>
    <row r="383" spans="1:23" s="1" customFormat="1" x14ac:dyDescent="0.35">
      <c r="A383" s="13"/>
      <c r="B383" s="3"/>
      <c r="C383" s="3"/>
      <c r="D383" s="3"/>
      <c r="E383" s="2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</row>
    <row r="384" spans="1:23" s="1" customFormat="1" x14ac:dyDescent="0.35">
      <c r="A384" s="13"/>
      <c r="B384" s="3"/>
      <c r="C384" s="3"/>
      <c r="D384" s="3"/>
      <c r="E384" s="2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</row>
    <row r="385" spans="1:23" s="1" customFormat="1" x14ac:dyDescent="0.35">
      <c r="A385" s="13"/>
      <c r="B385" s="3"/>
      <c r="C385" s="3"/>
      <c r="D385" s="3"/>
      <c r="E385" s="2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</row>
    <row r="386" spans="1:23" s="1" customFormat="1" x14ac:dyDescent="0.35">
      <c r="A386" s="13"/>
      <c r="B386" s="3"/>
      <c r="C386" s="3"/>
      <c r="D386" s="3"/>
      <c r="E386" s="2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</row>
    <row r="387" spans="1:23" s="1" customFormat="1" x14ac:dyDescent="0.35">
      <c r="A387" s="13"/>
      <c r="B387" s="3"/>
      <c r="C387" s="3"/>
      <c r="D387" s="3"/>
      <c r="E387" s="2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</row>
    <row r="388" spans="1:23" s="1" customFormat="1" x14ac:dyDescent="0.35">
      <c r="A388" s="13"/>
      <c r="B388" s="3"/>
      <c r="C388" s="3"/>
      <c r="D388" s="3"/>
      <c r="E388" s="2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</row>
    <row r="389" spans="1:23" s="1" customFormat="1" x14ac:dyDescent="0.35">
      <c r="A389" s="13"/>
      <c r="B389" s="3"/>
      <c r="C389" s="3"/>
      <c r="D389" s="3"/>
      <c r="E389" s="2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</row>
    <row r="390" spans="1:23" s="1" customFormat="1" x14ac:dyDescent="0.35">
      <c r="A390" s="13"/>
      <c r="B390" s="3"/>
      <c r="C390" s="3"/>
      <c r="D390" s="3"/>
      <c r="E390" s="2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</row>
    <row r="391" spans="1:23" s="1" customFormat="1" x14ac:dyDescent="0.35">
      <c r="A391" s="13"/>
      <c r="B391" s="3"/>
      <c r="C391" s="3"/>
      <c r="D391" s="3"/>
      <c r="E391" s="2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</row>
    <row r="392" spans="1:23" s="1" customFormat="1" x14ac:dyDescent="0.35">
      <c r="A392" s="13"/>
      <c r="B392" s="3"/>
      <c r="C392" s="3"/>
      <c r="D392" s="3"/>
      <c r="E392" s="2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</row>
    <row r="393" spans="1:23" s="1" customFormat="1" x14ac:dyDescent="0.35">
      <c r="A393" s="13"/>
      <c r="B393" s="3"/>
      <c r="C393" s="3"/>
      <c r="D393" s="3"/>
      <c r="E393" s="2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</row>
    <row r="394" spans="1:23" s="1" customFormat="1" x14ac:dyDescent="0.35">
      <c r="A394" s="13"/>
      <c r="B394" s="3"/>
      <c r="C394" s="3"/>
      <c r="D394" s="3"/>
      <c r="E394" s="2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</row>
    <row r="395" spans="1:23" s="1" customFormat="1" x14ac:dyDescent="0.35">
      <c r="A395" s="13"/>
      <c r="B395" s="3"/>
      <c r="C395" s="3"/>
      <c r="D395" s="3"/>
      <c r="E395" s="2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</row>
    <row r="396" spans="1:23" s="1" customFormat="1" x14ac:dyDescent="0.35">
      <c r="A396" s="13"/>
      <c r="B396" s="3"/>
      <c r="C396" s="3"/>
      <c r="D396" s="3"/>
      <c r="E396" s="2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</row>
    <row r="397" spans="1:23" s="1" customFormat="1" x14ac:dyDescent="0.35">
      <c r="A397" s="13"/>
      <c r="B397" s="3"/>
      <c r="C397" s="3"/>
      <c r="D397" s="3"/>
      <c r="E397" s="2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</row>
    <row r="398" spans="1:23" s="1" customFormat="1" x14ac:dyDescent="0.35">
      <c r="A398" s="13"/>
      <c r="B398" s="3"/>
      <c r="C398" s="3"/>
      <c r="D398" s="3"/>
      <c r="E398" s="2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</row>
    <row r="399" spans="1:23" s="1" customFormat="1" x14ac:dyDescent="0.35">
      <c r="A399" s="13"/>
      <c r="B399" s="3"/>
      <c r="C399" s="3"/>
      <c r="D399" s="3"/>
      <c r="E399" s="2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</row>
    <row r="400" spans="1:23" s="1" customFormat="1" x14ac:dyDescent="0.35">
      <c r="A400" s="13"/>
      <c r="B400" s="3"/>
      <c r="C400" s="3"/>
      <c r="D400" s="3"/>
      <c r="E400" s="2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</row>
    <row r="401" spans="1:23" s="1" customFormat="1" x14ac:dyDescent="0.35">
      <c r="A401" s="13"/>
      <c r="B401" s="3"/>
      <c r="C401" s="3"/>
      <c r="D401" s="3"/>
      <c r="E401" s="2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</row>
    <row r="402" spans="1:23" s="1" customFormat="1" x14ac:dyDescent="0.35">
      <c r="A402" s="13"/>
      <c r="B402" s="3"/>
      <c r="C402" s="3"/>
      <c r="D402" s="3"/>
      <c r="E402" s="2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</row>
    <row r="403" spans="1:23" s="1" customFormat="1" x14ac:dyDescent="0.35">
      <c r="A403" s="13"/>
      <c r="B403" s="3"/>
      <c r="C403" s="3"/>
      <c r="D403" s="3"/>
      <c r="E403" s="2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</row>
    <row r="404" spans="1:23" s="1" customFormat="1" x14ac:dyDescent="0.35">
      <c r="A404" s="13"/>
      <c r="B404" s="3"/>
      <c r="C404" s="3"/>
      <c r="D404" s="3"/>
      <c r="E404" s="2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</row>
    <row r="405" spans="1:23" s="1" customFormat="1" x14ac:dyDescent="0.35">
      <c r="A405" s="13"/>
      <c r="B405" s="3"/>
      <c r="C405" s="3"/>
      <c r="D405" s="3"/>
      <c r="E405" s="2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</row>
    <row r="406" spans="1:23" s="1" customFormat="1" x14ac:dyDescent="0.35">
      <c r="A406" s="13"/>
      <c r="B406" s="3"/>
      <c r="C406" s="3"/>
      <c r="D406" s="3"/>
      <c r="E406" s="2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</row>
    <row r="407" spans="1:23" s="1" customFormat="1" x14ac:dyDescent="0.35">
      <c r="A407" s="13"/>
      <c r="B407" s="3"/>
      <c r="C407" s="3"/>
      <c r="D407" s="3"/>
      <c r="E407" s="2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</row>
    <row r="408" spans="1:23" s="1" customFormat="1" x14ac:dyDescent="0.35">
      <c r="A408" s="13"/>
      <c r="B408" s="3"/>
      <c r="C408" s="3"/>
      <c r="D408" s="3"/>
      <c r="E408" s="2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</row>
  </sheetData>
  <mergeCells count="4">
    <mergeCell ref="F6:H6"/>
    <mergeCell ref="K6:M6"/>
    <mergeCell ref="F41:H41"/>
    <mergeCell ref="K41:M41"/>
  </mergeCells>
  <pageMargins left="0" right="0" top="0.74803149606299213" bottom="0" header="0.31496062992125984" footer="0.31496062992125984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 день</vt:lpstr>
      <vt:lpstr>2-день</vt:lpstr>
      <vt:lpstr>3-день</vt:lpstr>
      <vt:lpstr>4-день</vt:lpstr>
      <vt:lpstr>5-день</vt:lpstr>
      <vt:lpstr>6-день</vt:lpstr>
      <vt:lpstr>7-день</vt:lpstr>
      <vt:lpstr>8-день</vt:lpstr>
      <vt:lpstr>9-день</vt:lpstr>
      <vt:lpstr>10-день</vt:lpstr>
      <vt:lpstr>НАКОПИТЕЛЬНАЯ</vt:lpstr>
      <vt:lpstr>потребность в пищевых вещ.</vt:lpstr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Наталья</cp:lastModifiedBy>
  <cp:lastPrinted>2024-02-20T03:37:54Z</cp:lastPrinted>
  <dcterms:created xsi:type="dcterms:W3CDTF">2015-08-09T04:23:36Z</dcterms:created>
  <dcterms:modified xsi:type="dcterms:W3CDTF">2024-02-20T03:38:54Z</dcterms:modified>
</cp:coreProperties>
</file>